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8675" windowHeight="11280"/>
  </bookViews>
  <sheets>
    <sheet name="Лист1" sheetId="1" r:id="rId1"/>
  </sheets>
  <definedNames>
    <definedName name="_xlnm._FilterDatabase" localSheetId="0" hidden="1">Лист1!$A$2:$V$177</definedName>
  </definedNames>
  <calcPr calcId="144525"/>
</workbook>
</file>

<file path=xl/calcChain.xml><?xml version="1.0" encoding="utf-8"?>
<calcChain xmlns="http://schemas.openxmlformats.org/spreadsheetml/2006/main">
  <c r="F134" i="1" l="1"/>
  <c r="F18" i="1"/>
  <c r="F17" i="1"/>
  <c r="F16" i="1"/>
  <c r="F46" i="1" l="1"/>
  <c r="F167" i="1"/>
  <c r="F19" i="1"/>
  <c r="F147" i="1" l="1"/>
  <c r="F70" i="1"/>
  <c r="F103" i="1"/>
  <c r="F56" i="1"/>
  <c r="F89" i="1"/>
  <c r="F85" i="1"/>
  <c r="F169" i="1"/>
  <c r="F135" i="1"/>
  <c r="G65" i="1" l="1"/>
  <c r="F65" i="1"/>
  <c r="G34" i="1" l="1"/>
  <c r="F6" i="1"/>
  <c r="G66" i="1"/>
  <c r="F13" i="1"/>
  <c r="F106" i="1"/>
</calcChain>
</file>

<file path=xl/sharedStrings.xml><?xml version="1.0" encoding="utf-8"?>
<sst xmlns="http://schemas.openxmlformats.org/spreadsheetml/2006/main" count="1294" uniqueCount="887">
  <si>
    <t>Наименование застройщика, адрес</t>
  </si>
  <si>
    <t>нежилая</t>
  </si>
  <si>
    <t>перенос сроков окончания строительства</t>
  </si>
  <si>
    <t>первоначальные сроки</t>
  </si>
  <si>
    <t>Площадь объекта</t>
  </si>
  <si>
    <t>Договоры ДДУ</t>
  </si>
  <si>
    <t>Сроки строительства согласно проектной декларации</t>
  </si>
  <si>
    <t>Процент выполнения работ</t>
  </si>
  <si>
    <t>№ п/п</t>
  </si>
  <si>
    <t>17-этажный жилой дом со встроенными общественными помещениями ул. 2-я Красина, д.82</t>
  </si>
  <si>
    <t>Страхование/ Гарантия</t>
  </si>
  <si>
    <t>из них физ. лица</t>
  </si>
  <si>
    <t>ООО "СК КОМЕСТРА"</t>
  </si>
  <si>
    <t>ООО "Страховая Инвестиционная Компания"</t>
  </si>
  <si>
    <t>Разрешение на строительство</t>
  </si>
  <si>
    <t>информация не представлена</t>
  </si>
  <si>
    <t>не требуется</t>
  </si>
  <si>
    <t>19835,28 (суммарно по секциям 1-10)</t>
  </si>
  <si>
    <t>1851  (суммарно по секциям 1-10)</t>
  </si>
  <si>
    <t>3 кв. 2018</t>
  </si>
  <si>
    <t>площадь квартир</t>
  </si>
  <si>
    <t>ООО "Региональная страховая компания"</t>
  </si>
  <si>
    <t>из них физ. лица (млн. руб.)</t>
  </si>
  <si>
    <t>начало -      4 кв. 2015, окончание -  1 кв. 2018</t>
  </si>
  <si>
    <t>начало -      1 кв. 2015, окончание -  4 кв. 2017</t>
  </si>
  <si>
    <t>начало -      4 кв. 2014   окончание - 2 полугодие 2016</t>
  </si>
  <si>
    <t>4 кв. 2016</t>
  </si>
  <si>
    <t>информация не  представлена</t>
  </si>
  <si>
    <t>начало -      4 кв. 2012, окончание -              1 кв.2014</t>
  </si>
  <si>
    <t>1 кв. 2017</t>
  </si>
  <si>
    <t xml:space="preserve">ООО «ФинансИнвест»
г. Москва, ул. Клары Цеткин,  дом 4 А, строение 2, 127299,     ИНН 5043029356
</t>
  </si>
  <si>
    <t>начало - 
2 кв. 2015
окончание - 4 кв. 2016</t>
  </si>
  <si>
    <t>ООО «Страховая компания «Советская»; с 26.04.2016 - ООО «Региональная
страховая компания»</t>
  </si>
  <si>
    <t>начало - август 2015
окончание - январь 2019</t>
  </si>
  <si>
    <t xml:space="preserve">МУП «Тверьстройзаказчик»
г.Тверь, пр-т Чайковского, д.1, корп.2, 170034,                            ИНН 6905008198
</t>
  </si>
  <si>
    <t xml:space="preserve">ООО «Стройвек»
г. Тверь, ул. Чернышевского, д. 31, 170100                               ИНН 6950157272
</t>
  </si>
  <si>
    <t xml:space="preserve">ООО "ПСФ «Квартал»
г. Тверь, 
ул. Желябова, д. 3, 170100
ИНН 6905013230
</t>
  </si>
  <si>
    <t>начало -
2 кв. 2014, окончание -    4 кв.2016</t>
  </si>
  <si>
    <t>9-ти этажный многоквартирный жилой дом, г. Тверь, ул. Терещенко, д. 13 (81 кв-ра)</t>
  </si>
  <si>
    <t>ООО "Удача Юго-Запад"
г. Тверь, 
ул. Московская, д. 1, пом. XL,
 ИНН 6950035323</t>
  </si>
  <si>
    <t>ООО "Удача Юго-Запад МБ"  
 г. Тверь, ул. Московская, д. 1, пом. XL, 170100,
ИНН 6950037218</t>
  </si>
  <si>
    <t xml:space="preserve">ЗАО СК «Тверьгражданстрой»
г. Тверь, пр-т Победы, д.7, 
170034; 
ИНН 6905007518
</t>
  </si>
  <si>
    <t xml:space="preserve">ООО «ТверьЖилДорСтрой»
г. Тверь, пр-т Чайковского д. 2, 170034;
ИНН 6905076977
</t>
  </si>
  <si>
    <t>разрешение на строительство RU 69310000-453 от 06.11.2013
срок действия до 06.08.2021</t>
  </si>
  <si>
    <t xml:space="preserve">ООО «Завидово Энергосервис»
Тверская обл., Конаковский р-н, д. Мокшино, ул. Школьная, 4А, 171266
ИНН 5017066513
</t>
  </si>
  <si>
    <t xml:space="preserve">начало -      2 кв. 2015, окончание -  2 кв. 2018
</t>
  </si>
  <si>
    <t>ОАО "СК "ВНЕШЭКОНОМСТРАХ"</t>
  </si>
  <si>
    <t>16-этажный жилой дом 
(4-й этап строительства)
г. Тверь, ул. Терещенко, д. 6, корп. 3 
(64 кв-ры)</t>
  </si>
  <si>
    <t xml:space="preserve">начало -      1 кв. 2016, окончание -  3 кв. 2018
</t>
  </si>
  <si>
    <t>ООО "Премьер стройсервис" 
г. Тверь, ул. Симеоновская, д. 41,
оф. 41, 170100; 
ИНН 6950170650</t>
  </si>
  <si>
    <t>4 кв. 2017</t>
  </si>
  <si>
    <t>4 кв. 2018</t>
  </si>
  <si>
    <t>Подземная автостоянка,
г. Тверь, Зеленый проезд, д. 14 а (позиция 17)
(88 мест)</t>
  </si>
  <si>
    <t>окончание - 
4 кв. 2017</t>
  </si>
  <si>
    <t>4-этажный, жилой дом с помещениями торгово-офисного назначения
г. Тверь, Коминтерна,
д. 91 (позиция 4) 
(27 кв-р; 2 н.п.)</t>
  </si>
  <si>
    <t>17-этажный жилой дом с помещениями торгово-офисного назначения
г. Тверь, Зеленый проезд, д. 14 (позиция 11) 
(208 кв-р; 4 н.п.)</t>
  </si>
  <si>
    <t>17-этажный жилой дом с помещениями торгово-офисного назначения
г. Тверь, ул. Коминтерна, д. 91, корпус 2
(позиция 12)
(208 кв-р; 3 н.п.)</t>
  </si>
  <si>
    <t>17-этажный жилой дом с помещениями торгово-офисного назначения ,
г. Тверь, Зеленый проезд, д. 18 (позиция 13)
(208 кв-р; 2 н.п.)</t>
  </si>
  <si>
    <t>начало -
4 кв. 2013
окончание - 4 кв. 2016</t>
  </si>
  <si>
    <t>начало -
4 кв. 2013
окончание - 4 кв. 2017</t>
  </si>
  <si>
    <t>начало -
1 кв. 2013
окончание - 1 кв. 2019</t>
  </si>
  <si>
    <t>3 кв. 2017</t>
  </si>
  <si>
    <t>начало -
4 кв. 2013
окончание - 4 кв. 2015</t>
  </si>
  <si>
    <t xml:space="preserve">ООО «Основание»
г. Тверь, ул. Скворцова-Степанова, д. 25, 170042                                   ИНН 6950134821
</t>
  </si>
  <si>
    <t>начало -
1 этап - 
3 кв. 2015
2 этап - 
2 кв. 2016
окончание - 1 этап -
1 кв. 2018
2 этап - 
2 кв. 2019</t>
  </si>
  <si>
    <t>разрешение
RU 69-40-152-2015 от 01.07.2015 внесение изменений - 
RU 69-40-152-2015-1 от 14.03.2016
срок действия до 01.05.2019</t>
  </si>
  <si>
    <t>начало - 25.10.2010
окончание - 30.03.2013</t>
  </si>
  <si>
    <t>начало - январь 2013, окончание -декабрь 2016</t>
  </si>
  <si>
    <t>ОАО СК "ВНЕШЭКОНОМСТРАХ;
ООО "Региональная страховая компания"</t>
  </si>
  <si>
    <t xml:space="preserve">3-этажных жилой дом 
г. Тверь, 
п. Никифоровское, 
ул. Ореховая, д. 2, 
(54 кв-ры)
</t>
  </si>
  <si>
    <t>разрешение на строительство RU 69320000-22 от 16.04.2013
 (до 31.12.2015) продлено до 30.06.2016; до 31.12.2016</t>
  </si>
  <si>
    <t xml:space="preserve">ООО «Тверь ТАУН»
юрид.: г. Тверь, ул. Желябова,  д. 40, 170100;
факт.: г. Тверь, 1-ый Клубный пер., д. 4 А, 170007;
ИНН 6950110161
</t>
  </si>
  <si>
    <t>АО «Тверьстрой»
г. Тверь, Октябрьский пр-кт, д.99, корп. 1, 170043;
ИНН 6904005130</t>
  </si>
  <si>
    <t>начало -
2 кв. 2016    окончание - 4 кв. 2018</t>
  </si>
  <si>
    <t>ООО "Стройтраст" 
г.Тверь, Октябрьский пр-т, д. 99, оф.106, 170043,
ИНН 6950188320</t>
  </si>
  <si>
    <t>АО СФ «Тверьагрострой»
г. Тверь, пр-т Чайковского, 
д.19а, 170034
ИНН 6905008053</t>
  </si>
  <si>
    <t>Многоквартирный жилой дом (1 этап строительства)
г. Кимры, ул. Песочная, 4в
(7 этажей, 77 кв-р)</t>
  </si>
  <si>
    <t>Жилой комплекс "Макар"
г. Тверь,
ул. Макарова, д.4
2-й этап пятый блок
(торгово-офисный центр)</t>
  </si>
  <si>
    <t>начало -
3 кв.2019 окончание -
1 кв. 2021</t>
  </si>
  <si>
    <t>начало -
1 кв. 2016        окончание - 3 кв. 2017</t>
  </si>
  <si>
    <t>ООО "ДСК-Проект 3"
 г. Тверь, Петербургское ш., д. 95, 170036, 
ИНН 6952035505</t>
  </si>
  <si>
    <t>№69-40-108-2016 от 11.05.2016
срок действия до 24.01.2024</t>
  </si>
  <si>
    <t>разрешение на строительство 69-40-162-2016 от 01.07.2016 (срок до 27.04.2018) (взамен RU 69330000-176 от 27.01.2014)</t>
  </si>
  <si>
    <t>разрешение на строительство 69-40-161-2016 от 01.07.2016 (срок до 11.05.2018 (взамен № RU 69330000-179 от 11.02.2014)</t>
  </si>
  <si>
    <t>разрешение на строительство 69-40-164-2016 от 01.07.2016 (срок до 13.06.2018) (взамен RU 69330000-180 от 13.03.2014)</t>
  </si>
  <si>
    <t>№69-40-30-2016 от 15.02.2016 
срок действия до 25.11.2016
(перерегистрация №69-40-234-2015 от 25.09.2015)</t>
  </si>
  <si>
    <t xml:space="preserve">ООО «Строитель-плюс»
юрид.: Московская обл., Подольский р-н, пос. Дубровицы, д. 59, 142132
факт.: г. Москва, п. Рязановское, пос. Знамя Октября, микрорайон Родники,  д. 4, 108823
ИНН 5074012017
</t>
  </si>
  <si>
    <t xml:space="preserve">10-этажный жилой дом с помещениями общественного назначения Конаковский р-н, гор.посел.
 п. Новозавидовский,
 пгт. Новозавидовский,
 ул. Октябрьская, д.63, корп.1   (135 кв-р; 7 н.п.)
</t>
  </si>
  <si>
    <t>ООО "Жираффа"
г. Тверь, ул. Новоторжская, д. 22а, 170100
ИНН 6950012855</t>
  </si>
  <si>
    <t>Реконструкция объекта незавершенного строительства под многоквартирный жилой дом со встроенными помещениями общественного назначения
г. Тверь, ул. Малая Самара, д. 20 (84 кв-ры)</t>
  </si>
  <si>
    <t xml:space="preserve">начало -      апрель 2016, окончание -  3 кв. 2017
</t>
  </si>
  <si>
    <t>9-этажный 80-квартирный жилой дом : г. Тверь, переулок Коллективный</t>
  </si>
  <si>
    <t>начало -      1 кв. 2016, окончание -  4 кв. 2017</t>
  </si>
  <si>
    <t>начало - 
4 кв. 2015, окончание -         2 кв. 2017</t>
  </si>
  <si>
    <t>ООО "Жилстройинвест"
г. Тверь, ул. Красные Горки, д. 32, 170100
ИНН 6901053270</t>
  </si>
  <si>
    <t>4-этажный, жилой дом с помещениями торгово-офисного назначения ,
г. Тверь, Зеленый проезд, д. 16 (позиция 3) 
(30 кв-р; 1 н.п.)</t>
  </si>
  <si>
    <t>12-этажный жилой дом со встроенными нежилыми помещениями
г. Тверь, ул. Левитана, д.48 2-я очередь строительства (149 кв-р; 56 парк. мест)</t>
  </si>
  <si>
    <t xml:space="preserve">начало -      февраль 2016, окончание -  4 кв. 2016
</t>
  </si>
  <si>
    <t>Извещение об окончании строительства</t>
  </si>
  <si>
    <t>начало -
2 кв. 2016
окончание - 1 кв. 2025</t>
  </si>
  <si>
    <t>разрешение на строительство 69-ru69304000-225-2016 от 23.09.2016
действия до 23.06.2020</t>
  </si>
  <si>
    <t>ООО «СтройЖилКомплект»   г. Тверь, Волоколамское шоссе, д. 49, оф. 29, 170043
ИНН 6950089576</t>
  </si>
  <si>
    <t>ООО "Удача Юго-Запад Капитал"
г. Тверь, 
ул. Московская, д. 1, пом. XL,
 ИНН 6950192037</t>
  </si>
  <si>
    <t>№9 от 29.11.2016</t>
  </si>
  <si>
    <t>ООО "Страховая компания "РЕСПЕКТ"</t>
  </si>
  <si>
    <t>ООО "Спектор-И"
г. Тверь, ул. 1-я за линией  Октябрьской ж/д, д. 2, пом. 16, 170004,
ИНН 6903023345;
8-920-690-17-77</t>
  </si>
  <si>
    <t xml:space="preserve">АО «СУ  № 155»
г. Москва, Ленинский проспект, д. 81, 119261  
факт: г. Москва, ул. Малая Ордынка,
 д. 15, 119017
 ИНН 7736003162
</t>
  </si>
  <si>
    <t>разрешение на строительство 69-40-134-2016 от 03.06.2016
(RU 69310000-439 от 25.09.2013)</t>
  </si>
  <si>
    <t xml:space="preserve">начало –  25 сентября  2013г.
окончание – III кв. 2014г. </t>
  </si>
  <si>
    <t>начало -24.12.2013      окончание 4 кв. 2015г.</t>
  </si>
  <si>
    <t>30.06.2015; 2 кв. 2016</t>
  </si>
  <si>
    <t>17-этажный 
4-секционный жилой дом 
ул. Оснабрюкская, (Мамулино-3, поз.1)</t>
  </si>
  <si>
    <t>17-этажный 
2-секционный жилой дом
 ул. Оснабрюкская 
(Мамулино-3, поз. 6)</t>
  </si>
  <si>
    <t>начало -13.03.2014       окончание - 2 кв. 2015</t>
  </si>
  <si>
    <t xml:space="preserve">30.09.2015 31.03.2016 
4 кв. 2016 </t>
  </si>
  <si>
    <t>17-этажный
3-секционный жилой дом
 ул. Оснабрюкская  
(Мамулино-3, поз. 7)</t>
  </si>
  <si>
    <t xml:space="preserve">начало -11.02.2014     окончание 2 кв. 2015 </t>
  </si>
  <si>
    <t>30.09.2015; 3 кв. 2016</t>
  </si>
  <si>
    <t xml:space="preserve">ООО  СК «СтройДом»
г. Тверь, 
ул. Московская, д.1, 
оф. 49, 170100
ИНН 6952039958
</t>
  </si>
  <si>
    <t>начало -      апрель 2016, окончание -  3 кв. 2018</t>
  </si>
  <si>
    <t>АО "ЮниКредит Банк"</t>
  </si>
  <si>
    <t>ЗАО «РИКА ИНЖИНИРИНГ»
г. Москва,  
ул. Б.Черкизовская, д. 26,
 корп. 6, кв. 39, 107553
ИНН 7718041711
почтовый: г. Москва, 
а/я 50, 
 ул. Наримановская, д. 4, стр. 1, 107564</t>
  </si>
  <si>
    <t>ООО "ГК "Мегаком"           г. Тверь, 
ул. С. Перовской, д. 8, 170006;                          ИНН 6950086423</t>
  </si>
  <si>
    <t>ООО "ТверьДомСтрой"     г. Тверь, 
ул. Мусоргского, д. 12, 170026 
ИНН 6950175070</t>
  </si>
  <si>
    <t xml:space="preserve">ООО «Лорд»
Тверская обл., г. Ржев, Советская площадь,
д. 16, 172390, 
ИНН 6914013772
тел/факс 8(48232)2-25-84
</t>
  </si>
  <si>
    <t xml:space="preserve">начало - 
3 кв. 2016
 окончание - 4 кв. 2017
</t>
  </si>
  <si>
    <t>16-этажный 168-квартирный жилой дом со встроенными помещениями общественного назначения по адресу:
г. Тверь, ул. Псковская
4 этап строительства
секции 8,9,10 
(ул. Левитана, д. 58, 
корп. 4)</t>
  </si>
  <si>
    <t xml:space="preserve">ООО «ВТЭК»
г. Тверь, ул. Бочкина, 
д. 4, пом. 5, 170017,                              ИНН 6901054161
</t>
  </si>
  <si>
    <t xml:space="preserve">Торгово-гостиничный комплекс                       
г. Тверь, ул. Московская, д.16  </t>
  </si>
  <si>
    <t xml:space="preserve">ООО «Тверь-Спецбланк»
г. Тверь, 
ул. Индустриальная,  
д. 19, 170100
ИНН 6901058920
</t>
  </si>
  <si>
    <t>Торгово-административный центр 
г. Тверь, ул. Шишкова,
 д. 91 (нежилые помещения)
3 эт.</t>
  </si>
  <si>
    <t xml:space="preserve">ООО "ИнвестСтрой"
юрид.: г. Тверь, ул. Дачная, д. 5/51, 170021; 
факт.: г. Тверь, 
ул. С. Перовской, д. 8, 170006;
ИНН 6952036971 </t>
  </si>
  <si>
    <t>10-ти этажный 2-х секционный жилой дом корпус 3
 Тверская область, Черногубовское с/п, д. Батино (230 кв-р, 105 н.п.)</t>
  </si>
  <si>
    <t xml:space="preserve">разрешение на строительство № RU 69510316-44 от 01.10.2014
 срок действия до 07.10.2016
продлен до 01.01.2017 </t>
  </si>
  <si>
    <t xml:space="preserve">разрешение на строительство № RU 69510316-43 от 01.10.2014
срок действия до 01.10.2016
продлено до 
01.02.2018 </t>
  </si>
  <si>
    <t>ООО "Страховая компания "Респект"</t>
  </si>
  <si>
    <t>6-этажный жилой дом с мансардой 
(92 кв-ры)                 
г. Тверь, 
пер. Беляковский, д. 42</t>
  </si>
  <si>
    <t>разрешение на строительство №69-40-81-2016 от 01.04.2016
срок действия до 30.07.2019</t>
  </si>
  <si>
    <t xml:space="preserve">ООО «СК «Билдинг»
г. Тверь, ул. Веры Бонч-Бруевич, д. 16, оф. 24, 170006
ИНН 6950164223
</t>
  </si>
  <si>
    <t>17-этажный 448-квартирный дом с помещениями общественного назначения на 1 этаже г. Тверь, район ст. Дорошиха, ул. Театралов и п. Черкассы, д. 20</t>
  </si>
  <si>
    <t>17-этажный 
288-квартирный дом с помещениями общественного назначения на 1 этаже г. Тверь, район ст. Дорошиха, ул. Театралов и п. Черкассы, д. 21</t>
  </si>
  <si>
    <t xml:space="preserve">начало - 
2 кв. 2016, окончание -
4 кв. 2018  </t>
  </si>
  <si>
    <t>1 кв. 2018</t>
  </si>
  <si>
    <t>12-этажный жилой дом,
1 этап, г. Тверь, ул. Бобкова, д. 38 
(132 кв-ры)</t>
  </si>
  <si>
    <t>начало -      2 кв. 2016, окончание -  3 кв. 2017</t>
  </si>
  <si>
    <t>Многоквартирный жилой дом
г. Тверь, ул. Коробкова, д. 20, корп. 1 (4-я очередь строит-ва, 10 этаж., 49 кв-р)</t>
  </si>
  <si>
    <t xml:space="preserve">9-ти секционный 3-этажный жилой дом 3 
(4 этап)
г. Тверь, мкр. "Южный-Д" в гр. ул. Вологодская, Мирная, Новая </t>
  </si>
  <si>
    <t>начало -
1 кв. 2015, окончание -      2 кв. 2017</t>
  </si>
  <si>
    <t xml:space="preserve">9-ти секционный 3-этажный жилой дом  
(3 этап)
г. Тверь, мкр. "Южный-Д" в гр. ул. Вологодская, Мирная, Новая </t>
  </si>
  <si>
    <t>начало -
2 кв. 2015, окончание -      3 кв. 2017</t>
  </si>
  <si>
    <t>Многоквартирный  жилой дом, 1 этап;
 250 кв. по адресу:
г. Тверь, ул. Планерная</t>
  </si>
  <si>
    <t>№16 от 19.12.2016</t>
  </si>
  <si>
    <t>Разрешение на ввод в эксплуатацию объекта недвижимости</t>
  </si>
  <si>
    <t>2 полугодие 2018</t>
  </si>
  <si>
    <t>1 кв. 2021</t>
  </si>
  <si>
    <t>2 кв. 2018</t>
  </si>
  <si>
    <t>1 кв. 2019</t>
  </si>
  <si>
    <t>начало -
январь 2016 окончание -        4 кв. 2017</t>
  </si>
  <si>
    <t>Отметка о  полном исполнении обязательств перед участниками долевого строительства после ввода объекта в эксплуатацию (период)</t>
  </si>
  <si>
    <t>ООО "ВОЛГА  Лайф 1" г.Тверь, Петербургское ш., д. 95, офис 2,            ИНН 6952008580</t>
  </si>
  <si>
    <t>разрешение на строительство 69-ru69304000-176-2016 от 28.07.2016
срок действия до 31.01.2018</t>
  </si>
  <si>
    <t>16-этажный 124-квартирный жилой дом со встроенными помещениями общественного назначения по адресу:
г. Тверь, ул. Псковская
5 этап строительства
секции 11, 12 
(ул. Левитана, д. 58, 
корп. 5)</t>
  </si>
  <si>
    <t>начало -
4 кв.2016 окончание - 2 кв. 2018</t>
  </si>
  <si>
    <t>2 кв. 2019</t>
  </si>
  <si>
    <t>Многоквартирный 10 этажн. жилой дом с боксами для хранения автомобилей 
г. Тверь, ул. Кольцевая, д.81 (67 кв-р, 13 гараж. боксов) 3 этап</t>
  </si>
  <si>
    <t>начало - 1 кв. 2017 окончание 3кв. 2018</t>
  </si>
  <si>
    <t>№RU-69510316-08-2016 от 26.02.2016</t>
  </si>
  <si>
    <t>278 кв., 86 нежилых помещений</t>
  </si>
  <si>
    <t>230 кв., 105 нежилых помещений</t>
  </si>
  <si>
    <t>14-16 этажный жилой дом со встроено-пристроенными администратино-торговыми помещениями (1-й этапы),
г. Тверь, ул. Скворцова Степанова, д. 15
(1 этап - 63 кв-ры, 11 н.п.)</t>
  </si>
  <si>
    <t>начало 2 кв. 2016, окончание - 2 кв. 2019</t>
  </si>
  <si>
    <t xml:space="preserve">77 кв. </t>
  </si>
  <si>
    <t>3 блок секция 
(2 этап) 5-ти секционного жилого дома со встроенными помещениями общественного назначения г. Тверь, ул. Маяковского, д.31</t>
  </si>
  <si>
    <t>2 кв.2021</t>
  </si>
  <si>
    <t>Жилой дом №19, 320-квартир со встроинными помещениями общественного значения, 17 этажей. г. Тверь, ст. Дорошиха, ул. Театралов и п.Черкассы</t>
  </si>
  <si>
    <t>ООО "Жилфинанспроект"
г. Тверь, ул. Красные Горки, д. 32, 170100 ИНН 6950170435</t>
  </si>
  <si>
    <t>начало -
2 кв. 2017 окончание - 2 кв. 2018</t>
  </si>
  <si>
    <t>ООО "ПРОМИНСТРАХ"</t>
  </si>
  <si>
    <t>7-ми секционного 3-этажного жилого дома, г.Тверь (2 этап), ул. Вологодская, Мирная и Новая</t>
  </si>
  <si>
    <t>53 
(51 кв-ра; 2 н.п.)</t>
  </si>
  <si>
    <t>начало -
 3 кв. 2016, окончание - 1 кв. 2017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</si>
  <si>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5 блок-секц., 39 кв-ры, 3 н.п., 8 м/м)
</t>
  </si>
  <si>
    <t>Жилой комплекс со встроенными нежилыми помещениями, 1,2 этапы. г. Тверь,
пл. Пожарная, д. 5</t>
  </si>
  <si>
    <t>ООО "Проминстрах"</t>
  </si>
  <si>
    <t>разрешение на строительство 69-ru69304000-252-2016 от 05.12.2016 сроком до 31.08.2021</t>
  </si>
  <si>
    <t>начало -
4 кв. 2016
окончание - 3 кв. 2018</t>
  </si>
  <si>
    <t>ООО "Тверьжилстрой", г. Тверь, 
пр-кт Чайковского, 
д. 19А, оф. 601, 
ИНН 6950192615</t>
  </si>
  <si>
    <t>Четырехэтажный многоквартирный дом, с 2 встроенными нежилыми помещениямирасположенными на 1 этаже дома. Адрес: Тверская обл., Калязинский р-н, г. Калязин, ул. Коминтерна, д. 45</t>
  </si>
  <si>
    <t xml:space="preserve">ООО ГК "СМК-ИНВЕСТ", г.Москва, ул. 2-я Фрезерная, д. 14,строение 1В, офис 302, ИНН 7705599820 </t>
  </si>
  <si>
    <t>4 кв.2018</t>
  </si>
  <si>
    <t>разрешение на строительство 69-ru69304000-219-2016 от 12.09.2016
срок действия до 28.02.2018</t>
  </si>
  <si>
    <t>г. Тверь, ул. Оснабрюкская, д.10, корп.1 (строительство 15-этажного двухсекционного жилого дома)</t>
  </si>
  <si>
    <t>разрешение на строительство №69-40-150-2016 от 24.06.2016 продлено до 24.06.2018</t>
  </si>
  <si>
    <t>ООО "Региональная страховая компания "; OOO "ПРОМИНСТРАХ"</t>
  </si>
  <si>
    <t>Многоквартирный 5-ти этажный жилой дом, по адресу: г. Тверь, ул. 2-я Серова, д. 33</t>
  </si>
  <si>
    <t>10-ти этажный 2-х секционный жилой дом корпус 4, Черногубовское с/п, д. Батино, ул. Сергея Есенна, д. 4 (1 очередь, 1 этап)</t>
  </si>
  <si>
    <t>12-этажный жилой дом со встроенными помещениями общественного назначения, г. Тверь, ул. Гусева, д. 46 (строит. адрес:  Октябрьский пр-т, д.99) (1-2 секции)</t>
  </si>
  <si>
    <t>начало - 1 кв. 2017, окончание - 4 кв. 2017</t>
  </si>
  <si>
    <t>11-ти этажный жилой дом со встроенными помещениями общественного назначения, г.Тверь, ул. Мичурина, д. 10/28</t>
  </si>
  <si>
    <t>начало 3 кв. 2017 окончание 4 кв. 2019</t>
  </si>
  <si>
    <t>1 кв. 2020</t>
  </si>
  <si>
    <t>Многоквартирный жилой дом на 11-13, адрес: Тверская область, г. Тверь, ул. Оснабрюкская, д. 10</t>
  </si>
  <si>
    <t>Многоквартирный 5-ти этажный жилой дом с пристроенным магазином (1,2 этапы строительства) г. Ржев, ш Ленинградское (53 кв-ры; 2 н.п. )</t>
  </si>
  <si>
    <t>начало -      2 кв. 2017, окончание - 3 кв. 2018</t>
  </si>
  <si>
    <t>149 кв. , 51 н.п.</t>
  </si>
  <si>
    <t>ООО "ПРОМИНСТРАХ"; ООО "Региональная Страховая Компания"</t>
  </si>
  <si>
    <t>Многоквартирный 
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1 этап, г. Тверь, Бурашевское ш., д. 60
(90 кв-р; трансф. подстанция; котельная)</t>
  </si>
  <si>
    <t>ООО "Региональная Страховая Компания", ООО "ПРОМИНСТРАХ"</t>
  </si>
  <si>
    <t xml:space="preserve">ООО «Квадрат»
юрид.: г. Москва, ул. Бутлерова, д. 2, корп. 1, 117485 
факт.: г. Тверь, 
пр-т Чайковского, д. 19а, к. 402, 170034
ИНН 6905024760
</t>
  </si>
  <si>
    <t>не позднее 10.10.2020</t>
  </si>
  <si>
    <t>разрешение на строительство №69-ru 69304000-256-2016 от 06.12.2016
срок до 10.07.2020</t>
  </si>
  <si>
    <t>22-24 этажный многоквартирный жилой дом (поз. №4 по ГП)           г. Тверь, ул. Складская, д.164 (448 кв-р; 29 н.п.))</t>
  </si>
  <si>
    <t>начало -      1 кв. 2017
окончание- 4 кв. 2019</t>
  </si>
  <si>
    <t>начало - 
2 кв. 2017
окончание - 1 кв. 2019</t>
  </si>
  <si>
    <t>16-этажный жилой дом 
(5-й этап строительства)
г. Тверь, ул. Терещенко, д. 6, корп. 4 
(80 кв-р)</t>
  </si>
  <si>
    <t xml:space="preserve">начало -      3 кв. 2016, окончание -  4 кв. 2018
</t>
  </si>
  <si>
    <t>начало 4 кв. 2017,  окончание 2 кв. 2019</t>
  </si>
  <si>
    <t>ООО "Страховая компаня "РЕСПЕКТ"</t>
  </si>
  <si>
    <t xml:space="preserve">№69-ru69304000-270-2016 от 23.12.2016
срок действия до 31.07.2020 </t>
  </si>
  <si>
    <t>начало - 
2 кв. 2017
окончание -
2 кв. 2020</t>
  </si>
  <si>
    <t>разрешение на ввод в эксплуатацию №69-510316-001-2016 от 23.12.2016</t>
  </si>
  <si>
    <t>9-ми этажный жилой дом г. Тверь, ул. Металлистов 2-я, д. 6</t>
  </si>
  <si>
    <t>6- этажного, 30-ти кв. жилой дом, г.Торжок, Калининское шоссе, д. 31Б</t>
  </si>
  <si>
    <t>разрешение на ввод в эксплуатацию №69-ru69304000-50-2017 от 29.09.2017</t>
  </si>
  <si>
    <t>начало -      3 кв. 2013,  окончание -  2 кв. 2019</t>
  </si>
  <si>
    <t>10-ти этажный 2-х секционный жилой дом корпус 5, Черногубовское с/п, д. Батино, ул. Сергея Есенна,  (1 очередь, 1 этап)</t>
  </si>
  <si>
    <t>10-ти этажный 2-х секционный жилой дом корпус 6, Черногубовское с/п, д. Батино, ул. Сергея Есенна,  (1 очередь, 1 этап)</t>
  </si>
  <si>
    <t>№RU-69510316-44-2016 от 02.12.2016</t>
  </si>
  <si>
    <t>№RU-69510316-06-2016 от 26.02.2016</t>
  </si>
  <si>
    <t>10-ти этажный 2-х секционный жилой дом корпус 8, Черногубовское с/п, д. Батино, ул. Сергея Есенна,  (1 очередь, 1 этап)</t>
  </si>
  <si>
    <t>1 кв. 2022</t>
  </si>
  <si>
    <t>10-ти этажный 2-х секционный жилой дом корпус 9, Черногубовское с/п, д. Батино, ул. Сергея Есенна,  (1 очередь, 1 этап)</t>
  </si>
  <si>
    <t>1 кв. 2023</t>
  </si>
  <si>
    <t>ООО "Главтрест"
г. Тверь, 
ул. Трехсвятская, д. 17, 
оф. 17, 170100
ИНН 6950037063</t>
  </si>
  <si>
    <t xml:space="preserve">1 кв. 2018 </t>
  </si>
  <si>
    <t>3 кв. 2019</t>
  </si>
  <si>
    <t>14-16 этажный жилой дом со встроено-пристроенными администратино-торговыми помещениями (2-й этапы),
г. Тверь, ул. Скворцова Степанова, д. 15
( 2 этап - 130 кв-ры, 2 н.п.)</t>
  </si>
  <si>
    <t>извещение об окончании строительства от 15.12.2017</t>
  </si>
  <si>
    <t>извещение от 19.12.2017</t>
  </si>
  <si>
    <t>г. Тверь, ул. Оснабрюкская, д.12, корп.2 (строительство 15-этажного двухсекционного жилого дома) ( 69:40:0300159:905 )</t>
  </si>
  <si>
    <t>ООО "ТВЕРЬТРЕСТ" г.Тверь, ул. Трехсвятская, д. 17, оф. 13, ИНН 6950203105</t>
  </si>
  <si>
    <t>извещение об окончании строительства от 22.01.2018</t>
  </si>
  <si>
    <t>разрешение на ввод в эксплуатацию №69-510316-005-2017 от 10.11.2017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</si>
  <si>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30-31 секции)</t>
  </si>
  <si>
    <t>96 кв., 13 офисных помещений</t>
  </si>
  <si>
    <t>разрешене на ввод в эксплуатауию №69-RU69302000-1-2017 от 10.02.2017</t>
  </si>
  <si>
    <t>3 кв. 2016;
4 кв. 2016;
3 кв. 2017; 3 кв. 2018</t>
  </si>
  <si>
    <t xml:space="preserve">18-этажный,205-квартирный жилой дом со встроенными помещениями общественного назначения по адресу: г. Тверь, ул. Левитана, д. 58, корп. 6 (69:40:0200180:1066)
</t>
  </si>
  <si>
    <t>ООО "Центрстрой", г.Тверь, ул. Ротмистрова, д. 35, пом. 028 офис 1, 170008, ИНН 6952043457</t>
  </si>
  <si>
    <t xml:space="preserve">ООО «Новые энергоэффективные качественные строительные технологии» (НЭКСТ)
Московская обл., г. Подольск, микрорайон Климовск, ул. Советская, д. 13б, офис 1, 142180
ИНН 5021020543
</t>
  </si>
  <si>
    <t>ООО "СтройСити"
г. Тверь, ул. Московская, д. 82, пом. 28, этаж 3, офис 16, 170100, 
ИНН 6952002531</t>
  </si>
  <si>
    <t>ООО "Селигерстрой", Тверская обл.,  г.Осташков, ул. Загородная, 
д. 50, 172730
ИНН 6913011780</t>
  </si>
  <si>
    <t xml:space="preserve">ООО "СТРОЙСЕКТОР"   г. Москва, ул. Саратовская, д.31, пом. 7, ком. 5, 109518,           ИНН 7722825194        (ранее ООО «Спектр»
г. Тверь, Петербургское ш.,  д. 95, офис 5, 170036,
почтовый: г. Тверь,
ул. Румянцева, д. 9, 170026
ИНН 6952031123)
</t>
  </si>
  <si>
    <t>ООО "Индустрия"
Вологодская обл., 
г. Вологда, 
ул. Предтеченская, д. 45, оф. 47, 160000, 
ИНН 3525321105</t>
  </si>
  <si>
    <t>№ 69-ru69304000-88-2017 от 22.12.2017</t>
  </si>
  <si>
    <t>Многоквартирный 3-х этажный жилой дом по адресу: г. Тверь, Сахаровское шоссе, д. 4</t>
  </si>
  <si>
    <t>№ 69-ru6930400-21-2018 от 02.04.2018</t>
  </si>
  <si>
    <t>№ 69-ru69304000-11-2018 от 28.02.2018</t>
  </si>
  <si>
    <t>2 кв. 2020</t>
  </si>
  <si>
    <t xml:space="preserve">разрешение
RU 69-40-152-2015 от 01.07.2015 внесение изменений - 
RU 69-40-152-2015-1 от 14.03.2016
срок действия до 01.07.2020, (внесения изменений RU 69-40-152-2015-1 от 14.03.2016) от 24.04.2017) </t>
  </si>
  <si>
    <t>12-ти этажный жилой дом со строинными помещенями (18-19 секции) адрес: г. Тверь, б-р Гусева, д. 46</t>
  </si>
  <si>
    <t>71 кв., 7 офисных помещений</t>
  </si>
  <si>
    <t>1 и 2 секции - 4 квартал 2019</t>
  </si>
  <si>
    <t>12-ти этажный жилой дом со строинными помещенями (3,4 секция) адрес: г. Тверь, б-р Гусева, д. 46</t>
  </si>
  <si>
    <t>3,4 секция - 1 кв. 2020</t>
  </si>
  <si>
    <t xml:space="preserve">г. Тверь, ул. Оснабрюкская, д.12  (строительство 13-этажного жилого дома) </t>
  </si>
  <si>
    <t>ООО "Милтон", г. Тверь, ул. Карпинского, д. 16, ИНН 6950017204</t>
  </si>
  <si>
    <t>ООО "ТВЕРЬТРЕСТ-1", г. Тверь, ул. Трехсвятская, д. 17, оф. 23, ИНН 6950205310</t>
  </si>
  <si>
    <t xml:space="preserve">ООО "МЕРИНГ ГРУП" (ООО «Стройгруп»)
юрид.: г. Тверь, ул. Московская, д. 82, оф. 3, 170100
почтовый: г. Тверь, а/я № 202, 
ИНН 6901081976
</t>
  </si>
  <si>
    <t>-</t>
  </si>
  <si>
    <t>Результат мониторинга</t>
  </si>
  <si>
    <t>устройство кровли</t>
  </si>
  <si>
    <t>устройство фундамента</t>
  </si>
  <si>
    <t>возведено 2 этажа</t>
  </si>
  <si>
    <t>возведен, внутренняя отделка</t>
  </si>
  <si>
    <t>возвдение 3 этажа</t>
  </si>
  <si>
    <t>возведение 8 этажа</t>
  </si>
  <si>
    <t>устройство перекрытия 10этажа</t>
  </si>
  <si>
    <t>устройство стен и колонн 5 этажа, устройство перекрытия 5 этажа</t>
  </si>
  <si>
    <t>возведен под крышу, остекление 15-16 этажей</t>
  </si>
  <si>
    <t>Ведутся работы по армированию и бетонированию стен и колонн 1 го этажа</t>
  </si>
  <si>
    <t xml:space="preserve">созведен под крышу, проводятся работы по остеклению </t>
  </si>
  <si>
    <t>строительство завершено, производятся работы по благоустройству прилегаюжей территории</t>
  </si>
  <si>
    <t>устройство перегрытия 7 го этажа</t>
  </si>
  <si>
    <t>строитльсвто завершено</t>
  </si>
  <si>
    <t>строительство завершено</t>
  </si>
  <si>
    <t>возведен под крышу, осуществляется устройство наружного теплоизоляцинного слоя</t>
  </si>
  <si>
    <t>влзведение 6 го этажа</t>
  </si>
  <si>
    <t>устройство перекрытий 8 го этажа, и возведение стен 9 го этажа</t>
  </si>
  <si>
    <t>возведение стрен и колонн 5 го этажа</t>
  </si>
  <si>
    <t>внешние отделочные работы</t>
  </si>
  <si>
    <t>возведение 6 го этажа</t>
  </si>
  <si>
    <t>внутрення отделка</t>
  </si>
  <si>
    <t>устройство перекрытий 18 этажа</t>
  </si>
  <si>
    <t>внешняя отделка</t>
  </si>
  <si>
    <t xml:space="preserve"> внешняя отделка</t>
  </si>
  <si>
    <t>устройство перекрытий 15 го этажа</t>
  </si>
  <si>
    <t>возведение стен и колон 1 го этажа</t>
  </si>
  <si>
    <t>котлован</t>
  </si>
  <si>
    <t>смр завершены, отсутсвует подключение к сетям газоснабжения</t>
  </si>
  <si>
    <t>ведутся СМР</t>
  </si>
  <si>
    <t>СМР завершены, внутренняя отделка</t>
  </si>
  <si>
    <t>возведен под крышу, укладка наружных стен 15-16 этажей</t>
  </si>
  <si>
    <t>20-ти этажный 2-х секционный жилой дом корпус 7, Черногубовское с/п, д. Батино, ул. Сергея Есенна,  (1 очередь, 1 этап)</t>
  </si>
  <si>
    <t>возведение стен и колон 2 го этажа</t>
  </si>
  <si>
    <t>нулевой цикл</t>
  </si>
  <si>
    <t>возведение стен 8 го этажа</t>
  </si>
  <si>
    <t>?</t>
  </si>
  <si>
    <t>строительство заморожено</t>
  </si>
  <si>
    <t>СМР завершены, отсутсвует подключение к водоснабжению</t>
  </si>
  <si>
    <t>строительство остановлено</t>
  </si>
  <si>
    <t>строитлеьство завершено</t>
  </si>
  <si>
    <t>устройство перекрытий 2 го этажа</t>
  </si>
  <si>
    <t>возведение стен 1 го этажа</t>
  </si>
  <si>
    <t>устройство перекрытий 7 этажа</t>
  </si>
  <si>
    <t xml:space="preserve">строительство остановлено </t>
  </si>
  <si>
    <t>АО "Инжилстрой"
г. Тверь, ул. Мусоргского, д. 36,  170041 
ИНН 6905064019</t>
  </si>
  <si>
    <t xml:space="preserve">окончание - 4 кв. 2022 </t>
  </si>
  <si>
    <t>ООО "Современник", г. Тверь, ул. Озерная, д. 14, крпус 1, помещ. 11, офис 5, ИНН 6950205448</t>
  </si>
  <si>
    <t>г. Тверь, ул. Чернышевского, д. 16,18 и ул. Бассейная, д. 19,21 (1 этап)</t>
  </si>
  <si>
    <t>г. Тверь, ул. Чернышевского, д. 16,18 и ул. Бассейная, д. 19,21 (2 этап)</t>
  </si>
  <si>
    <t>3-этажный 
36-квартирный жилой дом, 
 Тверская обл., Калининский р-н,
 д. Глазково, 
пер. Звездный, уч. 2, корп 1 (4 очередь)</t>
  </si>
  <si>
    <t>ООО "Селигер", г. Тверь, ул. Трехсвятская, д. 17, фоис 32, ИНН 6950163318</t>
  </si>
  <si>
    <t>14.06.2018 (21.06.2018)</t>
  </si>
  <si>
    <t>многоквартирный 13-17 этажный жилой дом  1 этап, секции 1,2 по адресу: г.Тверь, ул. Псковская - 7</t>
  </si>
  <si>
    <t>Многоквартирный 17-этажный жилой дом со встроенными помещениями общественного назначения г. Тверь, ул. Псковская, д. 7 (2 этап) - секция 3 (69:40:0200180:4001)</t>
  </si>
  <si>
    <t>многоквартирный жилой дом со встроенными помещениями обественного значения 1 этап, секции 6,7 по адресу: г.Тверь, ул. Псковская , д. 12 ( 69:40:0200180:3052 )</t>
  </si>
  <si>
    <t>многоквартирный 17-этажный жилой дом  2 этап, секции 4,5 по адресу: г.Тверь,ул. Псковская  д. 12</t>
  </si>
  <si>
    <t>многоквартирный 10-13 этажный жилой дом  3 этап, секции 1,2,3 по адресу: г.Тверь, ул. Псковская д. 12</t>
  </si>
  <si>
    <t xml:space="preserve">Многоквартирный 17-этажный жилой дом г. Тверь, ул. Псковская, д. 12а (4 этап) - секция 1,2 </t>
  </si>
  <si>
    <t xml:space="preserve">Многоквартирный жилой дом с боксами для хранения автомобилей. г. Тверь, ул. Заречная, д. 21 </t>
  </si>
  <si>
    <t>4 кв. 2019</t>
  </si>
  <si>
    <t xml:space="preserve">Многоквартирный жилой дом г. Тверь, ул. Трудолюбия, 6 (3 эт. с мансардой, с помещениями обществ. назначения, 64 кв-ры) (69:40:0400045:12) </t>
  </si>
  <si>
    <t>ООО СФ МЖК "Тверь", г. Тверь, ул. Трехсвятская, д. 6, корп 1, офис 519, ИНН 6901055260</t>
  </si>
  <si>
    <t>8 этажный жилой дом с помещениями общественного назначения, г. Тверь, ул. Полевая (Сахарово) , д. 1</t>
  </si>
  <si>
    <t xml:space="preserve"> Тверская обл., Калининский р-н, Никулинское с/п, 
д. Кривцово,ул. Садовая, д. 4 (69:10:0000024:7768)</t>
  </si>
  <si>
    <t>Блокированный жилой дом, состоящий из 6-ти жилых блоков,  Тверская обл., Калининский р-н, Никулинское с/п,
 д. Кривцово, ул. Садовая, 
д. 6</t>
  </si>
  <si>
    <t xml:space="preserve">
30-31 секция -1 кв. 2019</t>
  </si>
  <si>
    <t>101 кв. 14 оф. пом.</t>
  </si>
  <si>
    <t>12-ти этажный жилой дом со строинными помещенями (17 секция) адрес: г. Тверь, б-р Гусева, д. 46</t>
  </si>
  <si>
    <t>48 кв., 6 офисных помещений</t>
  </si>
  <si>
    <t>17 секция - 4 кв. 2019</t>
  </si>
  <si>
    <t>разрешение на строительство № 69-303000-018-2017 от 01.03.2017 срок действия до 01.09.2018 продлено до 01.09.2019</t>
  </si>
  <si>
    <t>17 кв., 5 оф. пом.</t>
  </si>
  <si>
    <t>4-этажный жилой дом с административно-офисными помещениями по адресу: г. Тверь,
пл. Пожарная, д. 3</t>
  </si>
  <si>
    <t>33 кв., 9 оф.пом., 24 подз. парковки</t>
  </si>
  <si>
    <t>начало - 1,2 кв. 2017 окончание - 04.05.2018</t>
  </si>
  <si>
    <t>поручительство АО "ЮниКредит Банк"</t>
  </si>
  <si>
    <t>возведение стен и колонн 7 го этажа</t>
  </si>
  <si>
    <t>ООО ГРУППА
КОМПАНИЙ "ЖБИ-2"    г. Тверь, ул. Советская,   д. 38, пом. 13                  ИНН 6950201563</t>
  </si>
  <si>
    <t>Жилая застройка по ул. Планерная, ул. Фрунзе, пер. 1-ый Вагонников в г. Твери. Многоквартирный 9-10 этажный жилой дом по пер. 1-ый Вагонников. 1 этап строительства: 9 этажный односекционный жилой дом</t>
  </si>
  <si>
    <t>36 кв-р, 21 хоз. пом.</t>
  </si>
  <si>
    <t>начало          - 3 кв. 2017 окончание - 2 кв. 2019</t>
  </si>
  <si>
    <t>250 кв.</t>
  </si>
  <si>
    <t>ООО "Страховая Компания "РЕСПЕКТ"; ООО "ПРОМИНСТРАХ"</t>
  </si>
  <si>
    <t>разрешение на строительство № RU69320000-166 от 15.03.2012 сроком действия до 30.06.2016 продлено до 31.12.2019</t>
  </si>
  <si>
    <t>декабрь 2019</t>
  </si>
  <si>
    <t>ООО "Главсервис"
г. Тверь, 
ул. Трехсвятская, д. 17, оф.18, 170100
ИНН 6950035027</t>
  </si>
  <si>
    <t>17-этажный жилой дом  со встроенными общественными помещениями ул. Хромова, д.27, корп. 2</t>
  </si>
  <si>
    <t xml:space="preserve">начало  –  12 июля  2013 г.
окончание  – 4 квартал 2014 г.
</t>
  </si>
  <si>
    <t>4 кв. 2015 г.   2 кв. 2016 г. 31.12.2016
02.03.2018</t>
  </si>
  <si>
    <t>№ 69-ru69304000-63-2017 от 08.11.2017</t>
  </si>
  <si>
    <t>17-этажный жилой дом со встроенными общественными помещениями ул. 2-я Красина, д. 66</t>
  </si>
  <si>
    <t>разрешение на строительство RU 69310000-396 от 27.05.2013</t>
  </si>
  <si>
    <t xml:space="preserve">начало –
27 мая 2013 
окончание  – 2 квартал 2015 г.
</t>
  </si>
  <si>
    <t>30.06.2016г.</t>
  </si>
  <si>
    <t>18-этажный жилой дом со встроенными обшественными помещениями
ул. Хромова, д. 29</t>
  </si>
  <si>
    <t xml:space="preserve">начало – 
25 сентября 2013 года 
 окончание –  
II квартал 2015 года
</t>
  </si>
  <si>
    <t>2 кв. 2017
31.08.2017</t>
  </si>
  <si>
    <t>разрешение на ввод эксплуатацию №69-ru69304000-24-2017 от 21.06.2017</t>
  </si>
  <si>
    <t>№ 69-ru69304000-90-2017 от 26.12.2017</t>
  </si>
  <si>
    <t>№ 69-ru69304000-91-2017 от 26.12.2017</t>
  </si>
  <si>
    <t>№ 69-ru69304000-92-2017 от 26.12.2018</t>
  </si>
  <si>
    <t>3-этажный 
36-квартирный жилой дом, 
 Тверская обл., Калининский р-н,
 д. Глазково, 
пер. Звездный, уч. 2, корп 2 (5 очередь)</t>
  </si>
  <si>
    <t>№69-510316-001-2018 от 31.01.2018</t>
  </si>
  <si>
    <t>устройство стен 17-20 этажей, остекление</t>
  </si>
  <si>
    <t>разрешение на строительство №69-ru69304000-109-2017 от 05.06.2017, срок действия до 07.03.2018; продлено до 07.09.2018; продлено до 07.01.2019   (ранее №69-40-167-2015 от 24.07.2015 срок действия до 07.10.2016)</t>
  </si>
  <si>
    <t>разрешение на строительство 69-40-34-2016 от 19.02.2016; срок действия до 14.09.2018 
(ранее 69-40-296-2015 от 10.12.2015) продлено до 10.09.2019</t>
  </si>
  <si>
    <t>разрешениеи на строительство №69-ru69304000-186-2016 от 05.08.2016,  срок действия до 09.05.2018; продлено до 15.01.2019</t>
  </si>
  <si>
    <t>разрешение на строительство №69-ru69304000-190-2016 от 10.08.2016, срок действия до 09.05.2018; продлено до 10.01.2019</t>
  </si>
  <si>
    <t>разрешение на строительство №69-40-133-2016 от 02.06.2016, срок действия до 02.06.2018; продлено до 02.01.2020</t>
  </si>
  <si>
    <t>разрешение на строительство №69-ru69304000-189-2016 от 10.08.2016, срок действия до 09.05.2018; продлено до 10.12.2019</t>
  </si>
  <si>
    <t>разрешение на строительство №69-511000-2349-2017 от 01.02.2017, сроком действия до 01.11.2017; продлено до 01.05.2018; продлено до 01.12.2018</t>
  </si>
  <si>
    <t>25 кв-р, 12 м/м</t>
  </si>
  <si>
    <t>125 кв-р, 7 н.п.</t>
  </si>
  <si>
    <t>125 кв-р, 4 н.п.</t>
  </si>
  <si>
    <t>134 кв-р, 4 н.п.</t>
  </si>
  <si>
    <t>95 кв-р, 4 н.п.</t>
  </si>
  <si>
    <t>158 кв-р, 3 н.п.</t>
  </si>
  <si>
    <t>75 кв-р, 4 н.п.</t>
  </si>
  <si>
    <t>144 кв-ры, 2 н.п.</t>
  </si>
  <si>
    <t>64 кв-ры, 1 н.п.</t>
  </si>
  <si>
    <t>96 кв-р, 1 н.п.</t>
  </si>
  <si>
    <t>176 кв-р, 2 н.п.</t>
  </si>
  <si>
    <t>108 кв-р, 2 н.п.</t>
  </si>
  <si>
    <t>17- этажный 144- кв жилой дом, г. Тверь, ул. Левитана, д. 70б, (1 этап) (69:40:0200180:4141)</t>
  </si>
  <si>
    <t>17- этажный 64- кв жилой до, г. Тверь, ул. Левитана, д. 70а  (2 этап)  (69:40:0200180:4141)</t>
  </si>
  <si>
    <t>17- этажный 96- кв жилой дом, г. Тверь, ул. Левитана, д. 74а (3 этап)  (69:40:0200180:4141)</t>
  </si>
  <si>
    <t>г. Тверь, ул. Левитана, д. 76а (7 этап)  (69:40:0200180:4141)</t>
  </si>
  <si>
    <t>г. Тверь, ул. Левитана, д. 76б (8 этап)  (69:40:0200180:4141)</t>
  </si>
  <si>
    <t>13- этажный 108- кв жилой дом, г. Тверь, ул. Левитана, д. 72б (5 этап)  (69:40:0200180:4141)</t>
  </si>
  <si>
    <t>17- этажный 176- кв жилой дом, г. Тверь, ул. Левитана, д. 74б (4 этап)  (69:40:0200180:4141)</t>
  </si>
  <si>
    <t>48 кв-р, 1 н.п.</t>
  </si>
  <si>
    <t>13- этажный 48- кв жилой дом, г. Тверь, ул. Левитана, д. 72а (6 этап) строительства, (69:40:0200180:4141)</t>
  </si>
  <si>
    <t>143 кв-ры, 5 н.п.</t>
  </si>
  <si>
    <t>Многоквартирный 17-этажный жилой дом по ул. Лесная, д. 6, 1 этап (69:40:0300041:9-69/068/2018-3)</t>
  </si>
  <si>
    <t>Многоквартирный 17-этажный жилой дом по ул. Лесная, д. 6, 2 этап (69:40:0300041:9-69/068/2018-3)</t>
  </si>
  <si>
    <t>90 кв-р, 2 н.п.</t>
  </si>
  <si>
    <t>№ 69-ru69304000-92-2017 от 16.05.2017; продлено до 02.03.2018; продлено до 30.10.2020</t>
  </si>
  <si>
    <t>№ RU 69330000-84 от 24.04.2015 
(срок до 20.05.2017); продлено до 30.05.2020</t>
  </si>
  <si>
    <t xml:space="preserve">№ RU 69320000-58 от 26.03.2015; продлено до 01.03.2023 
</t>
  </si>
  <si>
    <t>№69-ru69304000-267-2016 от 23.12.2016; продлено до 23.12.2019</t>
  </si>
  <si>
    <t>3 кв.2018</t>
  </si>
  <si>
    <t>4 кв.2019</t>
  </si>
  <si>
    <t>2 кв.2018</t>
  </si>
  <si>
    <t>4 кв. 2020</t>
  </si>
  <si>
    <t>2 кв. 2015;                  2 полугодие 2015;  
2 полугодие 2016; 2 полугодие 2018</t>
  </si>
  <si>
    <t>1 очередь - 2 кв.2020; 2 очередь - 3 кв. 2020</t>
  </si>
  <si>
    <t>1 кв. 2018   3 кв. 2018; 4 кв. 2018</t>
  </si>
  <si>
    <t>№69-40-72-2016 от 30.03.2016
срок действия до 20.07.2017 продлено до 31.07.2018; продлено до 30.11.2018</t>
  </si>
  <si>
    <t>окончание -
4 кв.2017; 1 кв. 2017</t>
  </si>
  <si>
    <t>12-этажный дом г. Тверь, ул. Псковская, д. 12 (287 кв-р)</t>
  </si>
  <si>
    <t>4 кв. 2018/2 кв. 2019</t>
  </si>
  <si>
    <t>2 кв. 2021</t>
  </si>
  <si>
    <t xml:space="preserve">
29-31 секция - 
4 кв. 2017; 30-31 секции 1 кв. 2019</t>
  </si>
  <si>
    <t>№ 69-ru69304000-63-2018 от 25.09.2018</t>
  </si>
  <si>
    <t>4 кв.2020</t>
  </si>
  <si>
    <t>2 кв. 2017; 1 секция - 1 кв. 2019, 2 секция - 4 кв. 2019</t>
  </si>
  <si>
    <t>1 секция - 3 кв. 2019, 2 секция - 2 кв. 2020</t>
  </si>
  <si>
    <t>№ 69-ru69304000-45-2018 от 07.08.2018</t>
  </si>
  <si>
    <t xml:space="preserve">4 кв. 2016, 3 кв. 2017, 4 кв. 2017; 1 кв. 2018
</t>
  </si>
  <si>
    <t>ООО "Жилстройинвест"
г. Тверь, ул. Красные Горки, д. 32, стр. 2, пом. 1, 170100
ИНН 6950201838</t>
  </si>
  <si>
    <t>8-этажный жилой дом с подвалом, со сборным железобетонным каркасом
(58 кв-ры)                 
г. Тверь, 
ул. Веры Бонч-Бруевич, 26</t>
  </si>
  <si>
    <t>разрешение на строительство №69-ru6930400-20-2018 от 12.02.2018
срок действия до 09.03.2020</t>
  </si>
  <si>
    <t>1 этап - окончание 2 квартал 2018 года; 4 кв. 2018</t>
  </si>
  <si>
    <t>3 этап - 3 кв. 2020</t>
  </si>
  <si>
    <t>3 кв. 2021</t>
  </si>
  <si>
    <t xml:space="preserve"> Тверская обл., Калининский р-н, Никулинское с/п, 
д. Кривцово,ул. Садовая, д. 10</t>
  </si>
  <si>
    <t>2 кв.2019</t>
  </si>
  <si>
    <t>1 кв.2021</t>
  </si>
  <si>
    <t>№ 69-ru69304000-27-2018 от 24.04.2018</t>
  </si>
  <si>
    <t>ООО "Техстрой" г. Тверь, ул. Трехсвятская, д. 24, пом. XX                         ИНН 6952042012</t>
  </si>
  <si>
    <t>Многоквартирный жилой дом со встроенными нежилыми помещениями г. Тверь, ул. 1-я Рабочая Слобода (ул. 1-я Рабочая Слобода 45, 45а, 47, 47а,49) 1 этап</t>
  </si>
  <si>
    <t>Многоквартирный жилой дом со встроенными нежилыми помещениями г. Тверь, ул. 1-я Рабочая Слобода (ул. 1-я Рабочая Слобода 45, 45а, 47, 47а,49) 2 этап</t>
  </si>
  <si>
    <t>1 кв.2020</t>
  </si>
  <si>
    <t>239 кв., 105 нежлых помещений</t>
  </si>
  <si>
    <t>начало -      4 кв. 2016, окончание- 4 кв. 2017</t>
  </si>
  <si>
    <t>начало -      4 кв. 2017, окончание - 4 кв. 2018</t>
  </si>
  <si>
    <t>начало -      4 кв. 2018, окончание - 4 кв. 2019</t>
  </si>
  <si>
    <t>начало -      4 кв. 2019, окончание - 4 кв. 2020</t>
  </si>
  <si>
    <t>начало -      август 2017 окончание - декабрь 2018</t>
  </si>
  <si>
    <t>начало -      4 кв. 2020, окончание - 4 кв. 2021</t>
  </si>
  <si>
    <t>начало -      4 кв. 2018 окончание - 4 кв. 2019</t>
  </si>
  <si>
    <t>начало -      4 кв. 2021, окончание - 4 кв. 2022</t>
  </si>
  <si>
    <t>начало -      1 кв. 2019 окончание - 2 кв. 2020</t>
  </si>
  <si>
    <t xml:space="preserve">начало -      1 кв. 2018 окончание - 3 кв. 2019  </t>
  </si>
  <si>
    <t xml:space="preserve"> Жилой дом "2", (1 этап), Тверская обл., Конаковский р-н, д. Мокшино</t>
  </si>
  <si>
    <t>начало -      2 кв. 2018 окончание - 3 кв. 2020</t>
  </si>
  <si>
    <t xml:space="preserve">ООО "СПЕЦИАЛИЗИРОВАННЫЙ ЗАСТРОЙЩИК НОВЫЙ ГОРОД" юрид.: Тверская обл., Калининский р-н, Черногубовское с/п, 
д. Дубровки, д. 46К, 172217, 
факт.: г. Тверь, 
 ул. Димитрова, 52, 170015; 
ИНН 6952034082 (ранее ООО «Новый город»)
</t>
  </si>
  <si>
    <t>ООО "СПЕЦИАЛИЗИРОВАННЫЙ ЗАСТРОЙЩИК ОБЪЕДИНЕННЫЕ СТРОИТЕЛИ",               г. Тверь, Свободный пер., д.9, офис 69, каб. №8,                ИНН 6950199459        (ранее - ООО "Объединенные строители")</t>
  </si>
  <si>
    <t>234 кв., 60 нежилых помещений</t>
  </si>
  <si>
    <t>Жилой дом по ул. З. Коноплянниковой, 89 (1,2,3 этапы строительства) (1-этап строительства)</t>
  </si>
  <si>
    <t>начало - 3 кв. 2018; окончание - 2 кв. 2019</t>
  </si>
  <si>
    <t>разрешение на строительство 69-40-290-2015 от 26.11.2015
сроком до 30.11.2017; продлено до 30.06.2019</t>
  </si>
  <si>
    <t>начало -
июль 2017 окончание -        2 кв. 2019</t>
  </si>
  <si>
    <t>№69-ru69304000-58-2018 от 07.09.2018</t>
  </si>
  <si>
    <t>31.12.2013
31.12.2014
01.05.2015
31.12.2015
31.12.2016 31.12.2017 31.05.2019</t>
  </si>
  <si>
    <t>март 2017 декабрь 2019</t>
  </si>
  <si>
    <t>ООО "ПО СТРОЙИНДУСТРИЯ", УЛ. ГЕНЕРАЛА ДОРОХОВА, д.18, стр. 10, ИНН 7729707351</t>
  </si>
  <si>
    <t>ООО "Специализированный застройщик "МЕГАСТРОЙ", г. Тверь, ш. Бурашевское, д. 64, пом. 1, офис 2,  ИНН 6950213128</t>
  </si>
  <si>
    <t>ООО "Жираф и К"
г. Тверь, 
ул. Новоторжская, д. 22а, 
оф. 10, 170100
ИНН 6950185456</t>
  </si>
  <si>
    <t>ООО "СтройГарант" , г. Тверь, ул. Бассейная, д. 1/14, пом. 2, офис 7, ИНН 6950197211</t>
  </si>
  <si>
    <t>ООО "СтройКомплект" г. Тверь, пр-т 50 Октября, д. 17, офис 314</t>
  </si>
  <si>
    <t>58 кв-ры, 64 - нежилые помещения</t>
  </si>
  <si>
    <t>не представлено</t>
  </si>
  <si>
    <t>№ 69-510312-083-2018 от 17.05.2018 продлено до 17.05.2019</t>
  </si>
  <si>
    <t>№ 69-510312-042-2018 от 21.12.2018</t>
  </si>
  <si>
    <t>№ 69-510312-092-2018 от 25.05.2018 продлено до 25.05.2019</t>
  </si>
  <si>
    <t>№ 69-510312-041-2018 от 21.12.2018</t>
  </si>
  <si>
    <t>№ 69-510312-040-2018 от 21.12.2018</t>
  </si>
  <si>
    <t xml:space="preserve">разрешение на строительство №69-ru69304000115-2018 от 27.06.2018 срок действия до 04.12.2018 продлено до 04.05.2019 (ранее разрешение на строительство №69-ru69304000-233-2016 от 04.10.2016 срок действия до 04.05.2018) </t>
  </si>
  <si>
    <t>№ 69-ru69304000-61-2018 от 14.09.2018</t>
  </si>
  <si>
    <t>RU 69320000-681 от 24.10.2014
срок действия до 30.04.2016, продлено до 31.03.2017; 30.09.2018; 31.12.2019</t>
  </si>
  <si>
    <t xml:space="preserve">RU 69320000-682 от 24.10.2014
срок действия до 30.04.2016
продлено до 31.03.2017; продлено до 31.12.2018; 31.12.2019
</t>
  </si>
  <si>
    <t>разрешение на строительство №RU69330000-150 от 15.08.2013 продлено до 30.04.2019</t>
  </si>
  <si>
    <t>2 кв. 2017 3 кв. 2017 1 кв. 2019</t>
  </si>
  <si>
    <t>4 кв. 2017    2 кв. 2018; 4 кв. 2018 1 кв 2019</t>
  </si>
  <si>
    <t>3 кв. 2020</t>
  </si>
  <si>
    <t>начало - 3 кв. 2017  окончание - 3 кв. 2019</t>
  </si>
  <si>
    <t>№ RU69320000-58 от 26.03.2015 продлено до 01.03.2023</t>
  </si>
  <si>
    <t>1 и 2 секции - 4 кв. 2020</t>
  </si>
  <si>
    <t>94 кв., 14 офисных помещений</t>
  </si>
  <si>
    <t>№ 69-ru69304000-100-2018 от 18.05.2018 продлено до 30.04.2020</t>
  </si>
  <si>
    <t>№ 69-ru69304000-107-2018 от 23.05.2018продлено до 30.04.2021</t>
  </si>
  <si>
    <t>66 кв-р, 4 н.п.</t>
  </si>
  <si>
    <t>№ 69-ru69304000-1-2018 от 11.01.2018 продлено до 11.01.2020</t>
  </si>
  <si>
    <t>разрешение на строительство 69-ru69304000-141-2018 от 15.06.2018
действия до 15.03.2022</t>
  </si>
  <si>
    <t>4 кв.2018/ 2 кв. 2019</t>
  </si>
  <si>
    <t>№ 69-ru69304000-93-2018 от 28.12.2018</t>
  </si>
  <si>
    <t>разрешение на строительство 
№ 69-ru69304000-8-2018 от 30.01.2018 продлено до 30.07.2020</t>
  </si>
  <si>
    <t>69-ru69304000-95-2018 от 29.12.2018</t>
  </si>
  <si>
    <t xml:space="preserve">ООО «РСК-недвижимость»
г. Тверь, ул. А. Дементьева,, д. 3, пом. 2, 170100
ИНН 6905061843
</t>
  </si>
  <si>
    <t>ООО Страховая компания "Респект"</t>
  </si>
  <si>
    <t>69-ru69304000-52-2018 от 09.08.2018</t>
  </si>
  <si>
    <t>69-ru69304000-41-2018 от 12.07.2018</t>
  </si>
  <si>
    <t>31.03.2018, 4 кв. 2018/сентябрь 2019</t>
  </si>
  <si>
    <t>№ 69-ru 69304000-80-2018 от 18.12.2018</t>
  </si>
  <si>
    <t>№ 69-ru69304000-82-2018 от 18.12.2018</t>
  </si>
  <si>
    <t>№ 69-ru69304000-81-2018 от 18.12.2019</t>
  </si>
  <si>
    <t>№ 69-ru69304000-44-2018 от 30.07.2018</t>
  </si>
  <si>
    <t>№69-ru69304000-92-2018 от 28.12.2018</t>
  </si>
  <si>
    <t>№69-ru69304000-72-2018 от 21.11.2018</t>
  </si>
  <si>
    <t>10-ти этажный жилой дом со встроенными помещениями общественного назначения 
г. Тверь, ул. Ткача, д. 14
(69:40:0300041:32)</t>
  </si>
  <si>
    <t>Многоквартирный жилой дом со встроенными помещениями общественного назначения 
г. Тверь, ул. Тамары Ильиной, д. 31
 (69:40:0200022:44)</t>
  </si>
  <si>
    <t>разрешение на строительство 69-RU69304000-16-2018 от 06.02.2018 срок действия до 06.12.2019</t>
  </si>
  <si>
    <t>13 этажный жилой дом (Жилой комплекс «Мичуринский»)  г. Тверь, ул. Оснабрюкская, д.14  (69:40:0300159:906 )</t>
  </si>
  <si>
    <t>разрешение на строительство №69-ru69304000-217-2017 от 20.10.2017 срок действия до 19.10.2019</t>
  </si>
  <si>
    <t>15 этажный жилой дом (Жилой комплекс «Мичуринский») г. Тверь, ул. Оснабрюкская, д.16 (69:40:0300159:1703 )</t>
  </si>
  <si>
    <t>разрешение на строительство № 69-40-276-2015 от 28.10.2015 срок действия до 28.04.2021</t>
  </si>
  <si>
    <t>17 этажный многоквартирный жилой дом №2 по ул. Первитинская в г. Тверь (69:40:0100139:147)</t>
  </si>
  <si>
    <t>Многоквартирный жилой дом со встроенными нежилыми помещениями г. Тверь, ул. Мусорского, д. 36 (69:40:0100254:15)</t>
  </si>
  <si>
    <t>№ 69-ru69304000-138-2018 от 14.06.2018 срок действия до 30.03.2023</t>
  </si>
  <si>
    <t>154 кв-ры, 16 н.п.</t>
  </si>
  <si>
    <t>№69-ru69304000-240-2017 от 22.11.2017 срок действия до 24.04.2021</t>
  </si>
  <si>
    <t>59 кв-р, 9 н.п.</t>
  </si>
  <si>
    <t>Жилая застройка по ул. Планерная, ул. Фрунзе, пер. 1-ый Вагонников в г. Твери. Многоквартирный 9-10 этажный жилой дом по пер. 1-ый Вагонников. 2 этап строительства: 9 этажный односекционный жилой дом</t>
  </si>
  <si>
    <t>Многоквартирный жилой дом, Тверская обл., Калининский р-н, Никулинское с/п,
 д. Кривцово, ул. Уютная, 
д. 6</t>
  </si>
  <si>
    <t>Многоквартирный жилой дом с боксами для хранения автомобилей. г. Тверь, ул. Заречная, д. 23</t>
  </si>
  <si>
    <t>Адрес местонахождения строящегося объекта (стр. 3 прил. 1 Отчетности застройщика)</t>
  </si>
  <si>
    <t>Количество самостоятельных частей в составе объекта недвижимости (стр. 5.1/5.2 прил. 2 Отчетности застройщика)</t>
  </si>
  <si>
    <t>кол-во (всего), действующих на последнюю календарную дату стр. 12.4 прил. 2 Отчетности застройщика</t>
  </si>
  <si>
    <t>общая сумма обязательств (млн. руб.) стр. 12.7 прил. 2 Отчетности застройщика</t>
  </si>
  <si>
    <t>Дата заключения первого  ДДУ (стр. 12.1 прил. 2 Отчетности застройщика)</t>
  </si>
  <si>
    <t>Сроки передачи объекта согласно ДДУ (гр. 14 Приложения №2 отчетности)</t>
  </si>
  <si>
    <t>начало        4 кв. 2018; окончание   2 кв. 2019</t>
  </si>
  <si>
    <t>начало        3 кв. 2018; окончание   2 кв. 2019</t>
  </si>
  <si>
    <t>начало        2 кв. 2018; окончание   2 кв. 2019</t>
  </si>
  <si>
    <t>начало        4 кв. 2018; окончание    3 кв. 2019</t>
  </si>
  <si>
    <t>начало          - 4 кв. 2017 окончание - 2 кв. 2019</t>
  </si>
  <si>
    <t>начало -      4 кв. 2018 окончание -  2 кв. 2020</t>
  </si>
  <si>
    <t>начало -      3 кв. 2017 окончание -  2 кв. 2019</t>
  </si>
  <si>
    <t>начало -
1 кв. 2018
окончание - 1 кв. 2020</t>
  </si>
  <si>
    <t>начало -
3 кв. 2018
окончание - 3 кв. 2021</t>
  </si>
  <si>
    <t>начало -      3 кв. 2018 окончание - 2 кв. 2021</t>
  </si>
  <si>
    <t>начало -      2 кв. 2018 окончание - 3 кв. 2019</t>
  </si>
  <si>
    <t>ООО "РСК"</t>
  </si>
  <si>
    <t>начало          - 4 кв. 2017 окончание - 4 кв. 2018</t>
  </si>
  <si>
    <t xml:space="preserve">начало -      4 кв. 2018, окончание -  3 кв. 2021
</t>
  </si>
  <si>
    <t>4 кв. 2021</t>
  </si>
  <si>
    <t>начало - дек. 2016 
 окончание - 3 кв. 2019</t>
  </si>
  <si>
    <t>начало -       1 кв.2019; окончание - 3 кв. 2020</t>
  </si>
  <si>
    <t>ООО «Микро ДСК»
г. Тверь, ул. Колодкина, д. 11, 170002                                  ИНН 6901042590</t>
  </si>
  <si>
    <t>30.04.2018</t>
  </si>
  <si>
    <t xml:space="preserve">22-24 этажный многоквартирный жилой дом  г. Тверь, ул. Складская, д.164 </t>
  </si>
  <si>
    <t>1 кв. 2019; 3 кв. 2019</t>
  </si>
  <si>
    <t>4 кв. 2018; 2 кв. 2019</t>
  </si>
  <si>
    <t>разрешение на строительство RU69-40-238-2015 от 08.10.2015 сроком до 30.04.2017; продлено до 30.09.2018; продлено до 31.05.2019</t>
  </si>
  <si>
    <t>№ 69-40-134-2015 от 23.06.2015 срок действия до 17.01.2017 продлено до 01.03.2019; продлено до 23.11.2020</t>
  </si>
  <si>
    <t>начало - 2 кв. 2019; окончание -3 кв. 2020</t>
  </si>
  <si>
    <t>начало -      2 кв. 2018 окончание -  3 кв. 2019</t>
  </si>
  <si>
    <t>начало - 1 кв.2019; окончание - 3 кв. 2019</t>
  </si>
  <si>
    <t xml:space="preserve">начало -      2 кв. 2018, окончание -  4 кв. 2019
</t>
  </si>
  <si>
    <t>Многоквартирный жилой дом с боксами для хранения автомобилей. г. Тверь, ул. Кольцевая, д. 81 (блок "ЮГ") 1 этап</t>
  </si>
  <si>
    <t>Многоквартирный жилой дом с боксами для хранения автомобилей. г. Тверь, ул. Кольцевая, д. 81 (блок "ЮГ") 2 этап</t>
  </si>
  <si>
    <t>Многоквартирный жилой дом с боксами для хранения автомобилей. г. Тверь, ул. Кольцевая, д. 81 (блок "ЮГ") 3  этап</t>
  </si>
  <si>
    <t xml:space="preserve">начало -      1 кв. 2018, окончание -  1 кв. 2023
</t>
  </si>
  <si>
    <t>1 кв. 2018; 2 кв. 2018; 1 кв. 2019</t>
  </si>
  <si>
    <t>начало -      4 кв. 2018 окончание -  4 кв. 2020</t>
  </si>
  <si>
    <t>начало -      3 кв. 2018 окончание -  1 кв. 2020</t>
  </si>
  <si>
    <t xml:space="preserve">начало -      3 кв. 2017 
окончание - 3 кв. 2019 </t>
  </si>
  <si>
    <t>начало -
2 кв. 2018
окончание - 2 кв. 2019</t>
  </si>
  <si>
    <t>начало -      2 кв. 2018 окончание -  4 кв. 2019</t>
  </si>
  <si>
    <t>начало -      2 кв. 2018 окончание -  2 кв. 2021</t>
  </si>
  <si>
    <t>начало -      1 кв. 2017 окончание - 2 кв. 2018</t>
  </si>
  <si>
    <t>начало -
2 кв. 2016
окончание - 1 кв. 2020</t>
  </si>
  <si>
    <t>1 кв. 2025</t>
  </si>
  <si>
    <t>№ 69-ru69304000-112-2018 от 25.05.2018 до 31.05.2021</t>
  </si>
  <si>
    <t>начало - окончание -  2 кв. 2021</t>
  </si>
  <si>
    <t>№ 69-ru69304000-113-2018 от 25.05.2018 до 31.05.2021</t>
  </si>
  <si>
    <t>№ 69-ru69304000-114-2018 от 25.05.2018 до 31.05.2021</t>
  </si>
  <si>
    <t>№ 69-ru69304000-115-2018 от 25.05.2018 до 31.05.2021</t>
  </si>
  <si>
    <t>№ 69-ru69304000-116-2018 от 25.05.2018 до 31.05.2021</t>
  </si>
  <si>
    <t>№ 69-ru69304000-117-2018 от 25.05.2018 до 31.05.2021</t>
  </si>
  <si>
    <t>№ 69-ru69304000-118-2018 от 25.05.2018 до 31.05.2021</t>
  </si>
  <si>
    <t>№ 69-ru69304000-119-2018 от 25.05.2018 до 31.05.2021</t>
  </si>
  <si>
    <t>разрешение на строительство № 69-ru69304000-145-2018 от 20.06.2018 до 19.02.2020; продлено до 20.04.2021</t>
  </si>
  <si>
    <t>начало -      1 кв. 2019 окончание -  1 кв. 2020</t>
  </si>
  <si>
    <t>разрешение на строительство № 69-ru69304000-146-2018 от 20.06.2019 до 19.02.2020; продлено до 20.04.2021</t>
  </si>
  <si>
    <t>начало -      1 кв. 2018 окончание -  1 кв. 2020</t>
  </si>
  <si>
    <t>начало         4 кв. 2018; окончание - 3 кв. 2020</t>
  </si>
  <si>
    <t>№ 69-ru69304000-86-2018 от 27.12.2018</t>
  </si>
  <si>
    <t>12-этажный жилой дом,
1 этап, г. Тверь, ул. Бобкова, д. 38 а
(132 кв-ры)</t>
  </si>
  <si>
    <t>31.05.2019</t>
  </si>
  <si>
    <t>№ 69-ru69304000-57-2018 от 23.03.2018 до 31.03.2021</t>
  </si>
  <si>
    <t>№ 69-ru69304000-91-2018 от 07.05.2018 до 31.10.2019</t>
  </si>
  <si>
    <t>№ 69-ru69304000-79-2018 от 23.04.2018 до 31.05.2021</t>
  </si>
  <si>
    <t>№ 69-ru69304000-88-2018 от 04.05.2018 до 31.05.2021</t>
  </si>
  <si>
    <t>№ 69-ru69304000-89-2018 от 04.05.2018 до 31.05.2021</t>
  </si>
  <si>
    <t>ООО Специализированный застройщик "РКС-ТВЕРЬ" г.Тверь, ул. За Линией Октябрьской ж/д 1-я, д. 2, пом. 46, ИНН 6950177751</t>
  </si>
  <si>
    <t>7-9 этажный жилой дом с подвалом, с насосной и дворовой территорией  г. Тверь, ул. М.Румянцева, д. 7 (121 кв-р, 77 н.п.)</t>
  </si>
  <si>
    <t>ООО "СО "ВЕРНА"</t>
  </si>
  <si>
    <t>7-9 этажный жилой дом с дворовой территорией  г. Тверь, ул. М.Румянцева, д. 11(68 кв-р, 57 н.п.)</t>
  </si>
  <si>
    <t>Жилой дом с нежилыми помещениями и подземным паркингом г. Тверь, ул. Благоева, д. 21 (61 кв-р, 2 н.п., 11 м/м)</t>
  </si>
  <si>
    <t>ООО "ПРОМИНСТРАХ"; ООО "СК "Респект"</t>
  </si>
  <si>
    <t>№ 69-40-52-2016 от 11.03.2016; срок действия до 31.03.2025</t>
  </si>
  <si>
    <t>14-этажный, 84 квартирный жилой дом (17 блок-секция) по адресу: г. Тверь, б-р Гусева, 57 (84 кв., 1 нежилое помещение)</t>
  </si>
  <si>
    <t>14-этажный, 335 квартирный жилой дом (2 этап 1 и 2 дом) по адресу: г. Тверь, б-р Гусева, 57, 59 (1253 кв-ры, 44 н.п.0</t>
  </si>
  <si>
    <t>16-этажный жилой дом 
(3-й этап строительства)
г. Тверь, ул. Терещенко, д. 6, корп. 2 
(207 квартир 48 кладовок)</t>
  </si>
  <si>
    <t>№ RU 69320000-681 от 24.10.2014
срок действия до 30.10.2016;
продлен до 30.09.2018, 31.12.2018, 31.03.2019, 30.06.2019, 31.08.2019</t>
  </si>
  <si>
    <t>1 кв. 2019; 2 кв. 2019; 30.09.2019</t>
  </si>
  <si>
    <t>3-х этажный 18 квартирный жилой дом Тверская область, п. Солнечный, ул. Новая, д. 3 (18 кв.)</t>
  </si>
  <si>
    <t>№RU69307000-26 от 14.12.2016 срок действия до 13.06.2018,  продлено до 01.06.2019</t>
  </si>
  <si>
    <t>21.12.2018/01.06.2019/31.07.2019</t>
  </si>
  <si>
    <t>2 кв. 2018; 2 кв. 2019</t>
  </si>
  <si>
    <t>№ RU 69307000-24 от 31.05.2019</t>
  </si>
  <si>
    <t>ООО "ВЕРНА"</t>
  </si>
  <si>
    <t>Многоквартирный пятиэтажный жилой дом по адресу: г. Тверь, набережная Иртыша, д. 10 (69:40:0100067:45) (40 кв-р)</t>
  </si>
  <si>
    <t>№69-ru69304000-258-2016 от 07.12.2016, срок действия до 09.09.2018, продлено до 07.02.2020</t>
  </si>
  <si>
    <t>№ 69-ru69304000-22-2019 от 15.05.2019</t>
  </si>
  <si>
    <t>ООО "Страховая компания ПРОМИНСТРАХ"</t>
  </si>
  <si>
    <t>начало - 2 кв. 2017, окончание - 3 кв. 2018</t>
  </si>
  <si>
    <t>разрешение на строительство RU69304000-255-2016 от 06.12.2016, срок  действия до 31.12.2019</t>
  </si>
  <si>
    <t xml:space="preserve">12-этажный жилой дом  поз. 2 и поз. 2/1 в квартале застройки по ул. Псковская в г. Твери, 2-этап строительства (2 блок-секции поз 2/1 в осях 19-37), г. Тверь, ул. Псковская, д. 6 (113 кв-р, 37 н.п.) </t>
  </si>
  <si>
    <t>Многоквартирный жилой дом поз.2 и поз. 2/1 в квартале №1 застройки 3 этап строительства (3 блок-секции поз.2/1 в осях А-М)   г. Тверь, ул. Псковская, д. 6 (165 кв-р, 7 н.п.)</t>
  </si>
  <si>
    <t>№ RU 69310000-435 от 12.09.2013 сроком до 31.12.2016, продлено до 31.05.2019, до 27.11.2021</t>
  </si>
  <si>
    <t>№ 69-ru69304000-29-2019 от 24.07.2019</t>
  </si>
  <si>
    <t>Многоквартирный 
7-10-этажный жилой дом
 г. Тверь, пер. Вагонников, д.2 
(3 этап 6-ой очереди строительства)  жилого комплекса "Звездный" (79 кв-р, 50 н.п.)</t>
  </si>
  <si>
    <t>№ RU 69310000-435 от 12.09.2013, срок действия 31.12.2016, продлено до 31.05.2019, до 27.11.2021</t>
  </si>
  <si>
    <t>№RU 69310000-125 от 22.02.2011, срок действия до 22.02.2014, продлено до 22.05.2017, до 22.10.2018, 21.06.2019, 22.03.2023</t>
  </si>
  <si>
    <t>Многоквартирный 
7-10-этажный жилой дом
 г. Тверь, ул. Фрунзе, д. 24 
(1-я очередь 4 этап строительства) (78 кв-р)</t>
  </si>
  <si>
    <t>№ 69-RU69515318-416-2019 от 27.05.2019, (взамен № 69-RU69515318-369-2017 от 22.12.2017) срок действия до 01.09.2019</t>
  </si>
  <si>
    <t>01.02.2018 (росреестр 15.02.2018)</t>
  </si>
  <si>
    <t>не позднее 01.09.2019</t>
  </si>
  <si>
    <t>120 квартирный 6-7 этажный жилой дом "10", Тверская обл., Конаковский р-н, д. Мокшино Тверская обл., Конаковский р-н, д. Мокшино, ул. Солнечная, д. 90</t>
  </si>
  <si>
    <t>№ 69-RU69515318-417-2019 от 27.05.2019 (взамен № 69-RU69515318-370-2017 от 22.12.2017), срок действия до 01.09.2019</t>
  </si>
  <si>
    <t>01.02.2018 (росреестр 20.02.2018)</t>
  </si>
  <si>
    <t>124 квартирный 1-7 этажный жилой дом "8", Тверская обл., Конаковский р-н, д. Мокшино по адресу: 171266,  Тверская обл., Конаковский р-н, д. Мокшино, ул. Солнечная, д. 88</t>
  </si>
  <si>
    <t xml:space="preserve"> Жилой дом "1", Тверская обл., Конаковский р-н, д. Мокшино, 1 этап </t>
  </si>
  <si>
    <t xml:space="preserve"> № 69-RU69515318-389-2018 от 22.03.2018, срок действия до 22.09.2020</t>
  </si>
  <si>
    <t>не позднее 31.08.2020</t>
  </si>
  <si>
    <t>ООО "Центрстрой", г.Тверь, пр-кт Калинина, д. 1Б, ИНН 6905064139</t>
  </si>
  <si>
    <t>№ 69-ru69304000-40-2018 от 01.03.2018, срок действия до 01.03.2019, продлено до 16.06.2021</t>
  </si>
  <si>
    <t>Многоквартирные двух и трех секционные жилые дома, расположенные по адресу: г. Тверь, Гончаровой, 34, корп. 1, 2. Жилой комплекс «Белая Слобода». Корпус 1 (80 кв-р)</t>
  </si>
  <si>
    <t>5-ти этажный многоквартирный жилой дом с нежилыми помещениями в цокольном этаже по адресу: Тверская обл., Конаковский р-н, пгт Радченко, д. 76 
(112 кв-р)</t>
  </si>
  <si>
    <t>№69-515105-4-2016 от 10.06.2016 (взамен №69-515105-2-2016 от 26.01.2016) , срок действия до 17.02.2017; продлено до 25.10.2018; продлено до 25.06.2020</t>
  </si>
  <si>
    <t xml:space="preserve">начало - март 2016 окончание - 
2 кв. 2017
</t>
  </si>
  <si>
    <t>ООО "Страховая компания "РЕСПЕКТ", ООО СК "Проминстрах"</t>
  </si>
  <si>
    <t>Многоквартирный жилой дом со встроенными нежилыми помещениями, г. Тверь, ул. Карпинского, д. 16 (24 кв-ры)</t>
  </si>
  <si>
    <t>№ 69-ru69304000-229-2017 от 14.11.2017, срок действия до 18.07.2018, продлено до 14.03.2019</t>
  </si>
  <si>
    <t>№69-ru69304000-18-29 от 07.05.2019</t>
  </si>
  <si>
    <t>№69-40-19-2016 от 02.02.2016 (взамен №69-40-129-2015 от 11.06.2015)
срок действия до 11.12.2017, продлено до 11.04.2018, 11.10.2018; 12.10.2020</t>
  </si>
  <si>
    <t>5-ти секционный 3-этажный жилой дом г. Тверь, мкр. "Южный-Д" в гр. ул. Вологодская, Мирная д. 7, Новая  (1 этап)</t>
  </si>
  <si>
    <t>№ RU 69320000-693 от 11.11.2014, срок действия до 31.12.2016,  продлено до 30.09.2020</t>
  </si>
  <si>
    <t>7-ми этажный многоквартирный жилой дом со встроенными нежилыми помещениями г. Тверь, ул. Спартака, д. 40, 41, 40а (1 этап 1 и 2 очереди) (80 кв-р, 20 н.п., 31 м/м) 1 этап</t>
  </si>
  <si>
    <t>№ 69-40-172-2015 от 27.07.2015 
срок действия до 11.01.2019, продлено до 10.11.2021</t>
  </si>
  <si>
    <t xml:space="preserve">Многоквартирный жилой дом со встроенными нежилыми помещениями г. Тверь, ул. Спартака, д. 40, 41, 40а (3 этап) (20 кв-р, 23 н.п., 3 м/м) </t>
  </si>
  <si>
    <t xml:space="preserve">Многоквартирный жилой дом со встроенными нежилыми помещениями г. Тверь, ул. Спартака, д. 40, 41, 40а (2 этап) (20 кв-р, 23 н.п., 3 м/м) </t>
  </si>
  <si>
    <t>№ 69-ru69304000-92-2018 от 07.05.2018, срок действия до  31.01.2021</t>
  </si>
  <si>
    <t>г. Тверь, ул. Псковская, д. 7 (3 этап) - секция 4,5 (69:40:0200180:4001) (120 кв-р, 8 н.п.)</t>
  </si>
  <si>
    <t>№ 69-40-102-2016 от 28.04.2016 
срок действия до 24.02.2017
(взамен №RU 69310000-340 от 24.12.2012)</t>
  </si>
  <si>
    <t>12-ти этажный жилой дом в 3-ем квартале застройки по ул. Псковская в г. Твери, по адресу г. Тверь, бульвар Гусева, д. 66 (3 этап строительства, 4-5 секции) (83 кв-ры)</t>
  </si>
  <si>
    <t>№69-40-96-2016 от 27.04.2016, срок действия до 28.02.2020, продлено до 01.09.2020</t>
  </si>
  <si>
    <t>ООО "Страховая компания Респект";  ООО "ПРОМИНСТРАХ"</t>
  </si>
  <si>
    <t>12-ти этажный жилой дом в 3-ем квартале застройки по ул. Псковская в г. Твери, по адресу г. Тверь, бульвар Гусева, д. 66 (4 этап строительства) (120 кв-р)</t>
  </si>
  <si>
    <t>ООО "Тверской коммерческий застройщик", 170041, г. Тверь, ул. З.Коноплянниковой,д. 89 ИНН 6952013090</t>
  </si>
  <si>
    <t>№69-ru69304000-41-2018 от 02.03.2018, срок действия до 17.01.2019, продлено до 02.01.2022</t>
  </si>
  <si>
    <t>Жилой дом по ул. З. Коноплянниковой, 89 (1,2,3 этапы строительства) (2-этап строительства)</t>
  </si>
  <si>
    <t>Жилой дом по ул. З. Коноплянниковой, 89 (1,2,3 этапы строительства) (3-этап строительства)</t>
  </si>
  <si>
    <t>№69-40-108-2016 от 11.05.2016,
срок действия до 24.01.2024</t>
  </si>
  <si>
    <t xml:space="preserve">№ 69-510311-022-2017 от 22.03.2018, срок действия до 31.03.2020
</t>
  </si>
  <si>
    <t xml:space="preserve">№ 69-510311-023-2017 от 22.03.2018,  срок действия до 31.03.2022, срок перенесен до 01.09.2021 
</t>
  </si>
  <si>
    <t>№RU 69330000-178 от 07.02.2014,
 срок действия до 07.02.2021, продлено до 20.10.2022</t>
  </si>
  <si>
    <t>Жилой комплекс "Макар"
г. Тверь,
ул. Макарова, д.4 
2-й этап первый блок
(16 этаж.), (103 кв-р, 4 н.п.)</t>
  </si>
  <si>
    <t>Жилой комплекс "Макар"
г. Тверь,
ул. Макарова, д.4
2-й этап второй блок
(16 этаж.), (56 кв-р, 47 н.п.)</t>
  </si>
  <si>
    <t xml:space="preserve">№69-RU6930400-61-2017 от 01.11.2017 </t>
  </si>
  <si>
    <t>№69-RU6930400-39-2018 от 29.06.2018</t>
  </si>
  <si>
    <t xml:space="preserve">Жилой комплекс "Макар"
г. Тверь,
ул. Макарова, д.4
2-й этап третий блок (132 н.п., 47 н.п.)
</t>
  </si>
  <si>
    <t>№ RU 69330000-178 от 07.02.2014,
 срок действия до 07.02.2021, продлено до 20.10.2022</t>
  </si>
  <si>
    <t xml:space="preserve">Жилой комплекс "Макар"
г. Тверь,
ул. Макарова, д.4
2-й этап четвертый блок (192 м/мест)
</t>
  </si>
  <si>
    <t>3 кв. 2022</t>
  </si>
  <si>
    <t>№ RU 69302000-5 от 18.03.2014; №69-RU69302000-28-2015 от 08.12.2015
 срок действия до 08.10.2016 продлено до 30.12.2016</t>
  </si>
  <si>
    <t>Малоэтажный многоквартирный жилой дом по адресу: Тверская обл., Калининский р-н, Никулинское с/п, 
д. Кривцово,ул. Летняя, д. 24</t>
  </si>
  <si>
    <t>Малоэтажный многоквартирный жилой дом  Тверская обл., Калининский р-н, Никулинское с/п, 
д. Кривцово,ул. Садовая, д. 8</t>
  </si>
  <si>
    <t>№ 69-510312-091-2018 от 25.05.2018, срок действия до 25.05.2019, продлено до 25.09.2019</t>
  </si>
  <si>
    <t>№ 69-510312-010-2019 от 25.06.2019</t>
  </si>
  <si>
    <t>№ 69-510312-109-2018 от 06.06.2018, срок действия до 06.06.2019, продлено до 06.10.2019</t>
  </si>
  <si>
    <t>№ 69-510312-017-2019 от 26.06.2019</t>
  </si>
  <si>
    <t>№ 69-510312-082-2018 от 17.05.2018, срок действия до 17.05.2019</t>
  </si>
  <si>
    <t>Малоэтажный многоквартирный жилой дом по адресу: Тверская обл., Никулинское с/п, д. Кривцово, ул. Тихая, д. 1</t>
  </si>
  <si>
    <t>№ 69-510312-130-2018 от 29.06.2018, срок действия до 29.06.2019</t>
  </si>
  <si>
    <t>№ 69-510312-018-2019 от 26.06.2019</t>
  </si>
  <si>
    <t>Малоэтажный многоквартирный жилой дом по адресу: Тверская обл., Никулинское с/п, д. Кривцово, ул. Тихая, д. 3</t>
  </si>
  <si>
    <t>№ 69-510312-135-2018 от 29.06.2018, срок действия до 29.06.2018, продлено до 29.12.2019</t>
  </si>
  <si>
    <t>Малоэтажный многоквартирный жилой дом по адресу: Тверская обл., Никулинское с/п, д. Кривцово, ул. Тихая, д. 5 (69:10:00024:7839)</t>
  </si>
  <si>
    <t>№ 69-510312-136-2018 от 29.06.2018, срок   действия до 29.06.2019, продлено до 29.12.2019</t>
  </si>
  <si>
    <t>№ 69-510312-196-2018 от 27.12.2018,срок действия до 27.08.2019, продлено до 27.07.2020</t>
  </si>
  <si>
    <t>Многоквартирный жилой дом по адресу:  Тверская обл., Калининский р-н, Никулинское с/п,
 д. Кривцово, ул. Садовая, 
д. 16</t>
  </si>
  <si>
    <t>№ 69-510312-132-2018 от 29.06.2018, срок действия до 29.06.2019, продлено до 29.12.2019</t>
  </si>
  <si>
    <t>Малоэтажный многоквартирный жилой дом по адресу: Тверская обл., Никулинское с/п, д. Кривцово, ул. Тихая, д. 2 (69:10:0000024:7910)</t>
  </si>
  <si>
    <t>№ 69-510312-128-2018 от 29.06.2018, срок действия до 29.06.2019, продлено до 29.12.2019</t>
  </si>
  <si>
    <t>Многоквартирный жилой дом по адресу: Тверская обл., Никулинское с/п, д. Кривцово, ул. Тихая, д. 13 (69:10:0000024:7832)</t>
  </si>
  <si>
    <t>№ 69-510312-131-2018 от 29.06.2018, срок действия до 29.06.2019, продлено до 29.12.2019</t>
  </si>
  <si>
    <t>Многоквартирный жилой дом  по адресу: Тверская обл., Никулинское с/п, д. Кривцово, ул. Тихая, д. 14 (69:10:0000024:7831)</t>
  </si>
  <si>
    <t>№ 69-510312-133-2018 от 29.06.2018, срок действия до 29.06.2019, продлено до 29.12.2019</t>
  </si>
  <si>
    <t>Малоэтажный многоквартирный жилой дом по адресу: Тверская обл., Никулинское с/п, д. Кривцово, ул. Тихая, д. 10 (69:10:0000024:7894)</t>
  </si>
  <si>
    <t>№ 69-510312-129-2018 от 29.06.2018, срок действия до 29.06.2019, продлено до 29.12.2019</t>
  </si>
  <si>
    <t>Малоэтажный многоквартирный жилой дом по адресу: Тверская обл., Никулинское с/п, д. Кривцово, ул. Тихая, д. 8 (69:10:0000024:7895)</t>
  </si>
  <si>
    <t>№ 69-510312-134-2018 от 29.06.2018, срок действия до 29.06.2019, продлено до 29.12.2019</t>
  </si>
  <si>
    <t>ООО "Комплексные строительные технологии", г. Тверь, ул. Андрея Дементьева, д. 3, пом. 4, 170100                        ИНН 6952004916</t>
  </si>
  <si>
    <t>№69-ru69304000-274-216 от 30.12.2016, срок действия до 30.12.2019</t>
  </si>
  <si>
    <t>Жилой дом "Слобода1" по адресу: г.Тверь, ул. Рабочая Слобода 1-я, д.36,корп. 1 (120 кв-р)</t>
  </si>
  <si>
    <t>3 кв. 2019/ 31.03.2020</t>
  </si>
  <si>
    <t>ООО СТРОИТЕЛЬНАЯ КОМПАНИЯ
"СТРЕЛКА", г. Тверь, ул. Маяковского, д. 37, пом. 11, оф. 307 А, ИНН 6952312438</t>
  </si>
  <si>
    <t>№69-ru69304000-199-2017 от 22.09.2017, срок действия до 22.03.2018, продлено до 22.10.2018; продлено до 22.05.2019; продлено до 22.07.219</t>
  </si>
  <si>
    <t>22.05.2019; 22.08.2019</t>
  </si>
  <si>
    <t>№ 69-510312-093-2018 от 25.05.2018, срок действия  до 25.05.2019, продлено до 25.09.2019</t>
  </si>
  <si>
    <t>№69-510312-012-2019 от 25.06.2019</t>
  </si>
  <si>
    <t>Малоэтажный многоквартирный жилой дом по адресу: Тверская обл., Калининский р-н, Никулинское с/п, д. Кривцово, ул. Садовая, д. 2 (69:10:0000024:7842)</t>
  </si>
  <si>
    <t>№ 69-510312-124-2018 от 19.06.2018, срок действия до 19.06.2019, продлено до 19.12.2019</t>
  </si>
  <si>
    <t>№69-510312-015-2019 от 26.06.2019</t>
  </si>
  <si>
    <t xml:space="preserve"> № 69-510312-108-2018 от 06.06.2018, срок действия до 06.06.2019, продлено до 06.10.2019</t>
  </si>
  <si>
    <t>№69-510312-016-2019 от 26.06.2019</t>
  </si>
  <si>
    <t>Многоквартирный жилой дом, по адресу:
Тверская обл., Калининский р-н, Никулинское с/п, д. Кривцово, ул. Летняя, д. 26</t>
  </si>
  <si>
    <t>Многоквартирный жилой дом по адресу:
Тверская обл., Калининский р-н, Никулинское с/п, д. Кривцово, ул. Садовая, д. 7</t>
  </si>
  <si>
    <t>Многоквартирный жилой дом по адресу: Тверская обл., Никулинское с/п, д. Кривцово, ул. Садовая, д. 9</t>
  </si>
  <si>
    <t>№ 69-510312-107-2018 от 06.06.2018, срок действия до 06.06.2019, продлено до 06.10.2019</t>
  </si>
  <si>
    <t>Малоэтажный многоквартирный жилой по адресу: дом, Тверская обл., Калининский р-н, Никулинское с/п, д. Кривцово, ул. Садовая, д. 12 (69:10:0000024:7835)</t>
  </si>
  <si>
    <t>№ 69-510312-123-2018 от 19.06.2018, срок действия до 19.06.2019, продлено до 19.12.2019</t>
  </si>
  <si>
    <t>№69-510312-013-2019 от 25.06.2019</t>
  </si>
  <si>
    <t>Малоэтажный многоквартирный жилой дом по адресу: Тверская обл., Калининский р-н, Никулинское с/п, д. Кривцово, ул. Тихая, д. 7 (69:10:0000024:7838)</t>
  </si>
  <si>
    <t>№ 69-510312-121-2018 от 19.06.2018, срок действия до 19.06.2019, продлено до 19.12.2019</t>
  </si>
  <si>
    <t>№69-510312-011-2019 от 25.06.2019</t>
  </si>
  <si>
    <t>Малоэтажный многоквартирный жилой дом по адресу: Тверская обл., Калининский р-н, Никулинское с/п, д. Кривцово, ул. Тихая, д. 9 (69:10:0000024:7837)</t>
  </si>
  <si>
    <t>№ 69-510312-122-2018 от 19.06.2018, срок действия до 19.06.2019, продлено до 19.12.2019</t>
  </si>
  <si>
    <t>№69-510312-014-2019 от 25.06.2019</t>
  </si>
  <si>
    <t>2 кв. 2015г.
 4 кв. 2015г.
 30.06.2016
23.04.2018, 03.12.2018</t>
  </si>
  <si>
    <t>100 кв. 42 нежилых помещений</t>
  </si>
  <si>
    <t>195 кв., 37 нежилых помещений</t>
  </si>
  <si>
    <t>№ 69-510316-001-2019 от 09.01.2019</t>
  </si>
  <si>
    <t>206 кв. 59 нежилых помещений</t>
  </si>
  <si>
    <t>10-ти этажный 2-х секционный жилой дом корпус 2                  Тверская область, Черногубовское с/п, д. Батино  (1 очередь, 1 этап)(278 кв-р, 80 н.п.)</t>
  </si>
  <si>
    <t>230 кв., 80 нежилых помещений</t>
  </si>
  <si>
    <t>12-ти этажный жилой дом со строинными помещенями (5,6 секции) адрес: г. Тверь, б-р Гусева, д. 46</t>
  </si>
  <si>
    <t>12-ти этажный жилой дом со строинными помещенями (7 секции) адрес: г. Тверь, б-р Гусева, д. 46</t>
  </si>
  <si>
    <t>93 кв., 18 офисных помещений</t>
  </si>
  <si>
    <t>2 кв.2020</t>
  </si>
  <si>
    <t>47 кв., 7 офисных помещений</t>
  </si>
  <si>
    <t>5,6 секция - 2 кв. 2020</t>
  </si>
  <si>
    <t>7 секция - 1 кв. 2021</t>
  </si>
  <si>
    <t>60 кв.</t>
  </si>
  <si>
    <t>разрешение на строительство № 69-ru69304000-148-2018  от 22.06.2018
срок действия до 22.12.2020</t>
  </si>
  <si>
    <t>разрешение на ввод № 69-ru69304000-14-2018 от 25.04.2019</t>
  </si>
  <si>
    <t>149 кв-р, 6 н.п.</t>
  </si>
  <si>
    <t>78 ж.п., 10 не ж.п.</t>
  </si>
  <si>
    <t>№ 69-ru69304000-8-2019 от 02/04/2019</t>
  </si>
  <si>
    <t>разрешение на ввод № 69-ru69304000-24-2019 от 24.05.2019</t>
  </si>
  <si>
    <t>52 кв-р, 7 н.ж</t>
  </si>
  <si>
    <t>36 кв-р, 2 н.ж.</t>
  </si>
  <si>
    <t>разрешение на строительство № RU 69-40-110-2016 от 11.05.2016
срок действия до 01.09.2018; продлено до 30.06.2019; продлено до 31.12.2019</t>
  </si>
  <si>
    <t>2 кв. 2019; 3 кв. 2019</t>
  </si>
  <si>
    <t>69-ru69304000-16-2019 от 29.04.2019</t>
  </si>
  <si>
    <t>30.09.2019; продлено 31.03.2020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</si>
  <si>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2 этап, г. Тверь, Бурашевское ш., д. 60
(90 кв-р; трансф. подстанция; котельная)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</si>
  <si>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3 этап, г. Тверь, Бурашевское ш., д. 60
(90 кв-р; трансф. подстанция; котельная)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</si>
  <si>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(3 этап строительства, 
6 блок-секц., 69 кв-р, 5 н.п., 7 м/м)
</t>
  </si>
  <si>
    <t>разрешение на строительство №RU69330000-150 от 15.08.2013 срок действия до до 15.02.2016; продлено до 30.06.2018; 30.04.2019; продлено до 30.09.2019</t>
  </si>
  <si>
    <t>30.04.2019; 30.09.2019</t>
  </si>
  <si>
    <t>69-303000-008-2019 от 22.03.2019</t>
  </si>
  <si>
    <t>ООО Специализированный застройщик Город РИЭЛТИ"                             г. Тверь, Свободный пер. 9, офис XLIX, кабинет 4</t>
  </si>
  <si>
    <t>Комплексная жилая и общественная застройка (1 очередь, 1 этап-Многоквартирный жилой дом № 10) по адресу: Тверская обл., Калининский р-н, д. Батино</t>
  </si>
  <si>
    <t>разрешение на строительство № RU 69330000-157 от 16.10.2013 продлено на 16.11.2017; продлено до 01.08.2018</t>
  </si>
  <si>
    <t>и</t>
  </si>
  <si>
    <t>12-этажный дом г. Тверь, ул. б-р Гусева, 70 (275 кв-р)</t>
  </si>
  <si>
    <t>4 кв. 2017; 31.12.2019</t>
  </si>
  <si>
    <t>4 кв. 2018; 31.12.2021</t>
  </si>
  <si>
    <t>вх. 15196 от 30.10.2019</t>
  </si>
  <si>
    <t>вх. 15338 от 01.11.2019 (элект. почта) Дополнительно направлно почтой</t>
  </si>
  <si>
    <t>вх. 15339 от 01.11.2019 (элект. почта) Дополнительно направлно почтой</t>
  </si>
  <si>
    <t>№ 69-ru69304000-38-2019 от 28.08.2019</t>
  </si>
  <si>
    <t>вх. 15229 от 31.01.2019</t>
  </si>
  <si>
    <t>вх. 15227 от 31.10.2019</t>
  </si>
  <si>
    <t>№ 69-ru69304000-227-2017 от 17.11.2017; продлено до 31.05.2019, продлено до 30.09.2019</t>
  </si>
  <si>
    <t>вх. 15198 от 30.10.2019</t>
  </si>
  <si>
    <t>№ 69.ru04000-165-2018 от 29.06.2018 срок действия до 02.08.2019, продлено до 29.12.2019</t>
  </si>
  <si>
    <t>вх. 15230 от 31.10.2019</t>
  </si>
  <si>
    <t>Поступление отчетности за 3 квартал 2019 года</t>
  </si>
  <si>
    <t>вх. 14919 от 25.10.2019</t>
  </si>
  <si>
    <t>вх. 14916 от 25.10.2019</t>
  </si>
  <si>
    <t>вх. 15207 от 30.10.2019</t>
  </si>
  <si>
    <t>вх. 15213 от 30.10.2019</t>
  </si>
  <si>
    <t>69-ru69515318-103-2019 от 24.07.2019</t>
  </si>
  <si>
    <t>69-ru69515318-102-2019 от 15.07.2019</t>
  </si>
  <si>
    <t>вх. 15218 от 30.10.2019</t>
  </si>
  <si>
    <t>ООО СК "Респект"</t>
  </si>
  <si>
    <t>вх. 15219 от 30.10.2019</t>
  </si>
  <si>
    <t xml:space="preserve">разрешение на строительство №69-ru-6930400-96-2018 от 14.05.2018 продлено до 14.04.2020
</t>
  </si>
  <si>
    <t>вх. 15200 от 30.10.2019</t>
  </si>
  <si>
    <t>вх. 15211 от 30.10.2019</t>
  </si>
  <si>
    <t>вх. 15429 от 01.11.2019 (почта 30.10.2019)</t>
  </si>
  <si>
    <t>вх. 15197 от 30.10.2019</t>
  </si>
  <si>
    <t>разрешение на строительство №69-305000-29-2017 от 26.05.2017 срок действия 24.05.2019; продлен до 28.11.2019</t>
  </si>
  <si>
    <t>вх. 15210 от 30.10.2019</t>
  </si>
  <si>
    <t>вх. 15217 от 30.10.2019</t>
  </si>
  <si>
    <t>69-ru69304000-10-2019 от 08.04.2019</t>
  </si>
  <si>
    <t>вх. 15201 от 30.10.2019</t>
  </si>
  <si>
    <t>вх. 15257 от 29.10.2019</t>
  </si>
  <si>
    <t>Многоквартирный 
10-этажный жилой 2-х секционный дом
 г. Тверь, 1-й пер. Вагонников, д. 2 
( очередь 1 этап строительства) (79 кв-р, 46 н.п.)</t>
  </si>
  <si>
    <t>2 кв. 2019,            3 кв. 2019; 4 кв. 2019</t>
  </si>
  <si>
    <t>вх. 15341 от 01.11.2019</t>
  </si>
  <si>
    <t>вх. 15342 от 01.11.2019 (направлено по электронной почте)</t>
  </si>
  <si>
    <t>вх. 15343 от 01.11.2019 (направлено по электронной почте 30.10.2019)</t>
  </si>
  <si>
    <t>вх. 15215 от 30.10.2019</t>
  </si>
  <si>
    <t>01.01.2020; март 2021</t>
  </si>
  <si>
    <t>вх. 15208 от 30.10.2019</t>
  </si>
  <si>
    <t>вх. 15203 от 30.10.2019</t>
  </si>
  <si>
    <t>№ 69-510316-46-2016 от 02.12.2016, срок действия до 31.12.2019; продлено до 31.12.2020</t>
  </si>
  <si>
    <t>ООО "Промжилстрой" г. Тверь, ул. Колодкина, д. 11, каб. 15 ИНН 6950164632</t>
  </si>
  <si>
    <t>вх. 15206 от 30.10.2019</t>
  </si>
  <si>
    <t>Жилой дом блокированной застройки, расположенный по адресу: г. Тверь, ул. Неготинская, д. 100" 2 этап</t>
  </si>
  <si>
    <t>№ 69-69304000-125-2017 от 20.06.2017, срок действия до 30.08.2018; продлено до 20.08.2020</t>
  </si>
  <si>
    <t>вх. 15205 от 30.10.2019</t>
  </si>
  <si>
    <t>вх. 15146 от 30.10.2019</t>
  </si>
  <si>
    <t>01.09.2019; 01.12.2019</t>
  </si>
  <si>
    <t>вх. 15147 от 30.10.2019</t>
  </si>
  <si>
    <t>разрешение на строительство № 69-ru69304000-33-2018 от 19.02.2018 продлено до 18.02.2023; продлено до 19.02.2023</t>
  </si>
  <si>
    <t>ООО Строительная компания "ОгниСтройТверь" г. Тверь, ул. Трехсвятская, д. 6, корп. 1, офис 518 ИНН 6952311586</t>
  </si>
  <si>
    <t>вх. 15029 от 28.10.2019</t>
  </si>
  <si>
    <t>Многоквартирный 10 этажный жилой дом по ул. Планерная (2-я очередь строительства) 1 этап строительства блок-секция № 1, 2</t>
  </si>
  <si>
    <t>№ 69-69310000-32-125-2017 от 17.02.2015, срок действия до 30.05.2017; продлено до 17.02.2021</t>
  </si>
  <si>
    <t>Многоквартирный 10 этажный жилой дом по ул. Планерная (2-я очередь строительства) 1 этап строительства блок-секция № 3, 4</t>
  </si>
  <si>
    <t>Многоквартирный 10 этажный жилой дом по ул. Планерная (2-я очередь строительства) 1 этап строительства блок-секция № 5, 6</t>
  </si>
  <si>
    <t>2 кв. 2022</t>
  </si>
  <si>
    <t>Многоквартирный 10 этажный жилой дом по ул. Планерная (2-я очередь строительства) 1 этап строительства блок-секция № 7, 8, 9</t>
  </si>
  <si>
    <t>3 кв. 2023</t>
  </si>
  <si>
    <t>вх. 15220 от 30.10.2019</t>
  </si>
  <si>
    <t>вх. 15209 от 30.10.2019</t>
  </si>
  <si>
    <t>4 кв. 2019; 2 кв. 2020</t>
  </si>
  <si>
    <t>2 кв. 2020; 3 кв. 2020</t>
  </si>
  <si>
    <t>вх. 15124 от 29.10.2019</t>
  </si>
  <si>
    <t>№ 69-ru69304000-43-2019 от 20.09.2019</t>
  </si>
  <si>
    <t>вх. 15120 от 29.10.2019</t>
  </si>
  <si>
    <t>вх. 15122 от 29.10.2019</t>
  </si>
  <si>
    <t>вх. 15066 от 29.10.2019</t>
  </si>
  <si>
    <t>№ 69-510312-043-2019 от 30.09.2019</t>
  </si>
  <si>
    <t>30.03.2019; 31.03.2020</t>
  </si>
  <si>
    <t>№ 69-510312-042-2019 от 30.09.2019</t>
  </si>
  <si>
    <t>№ 69-510312-041-2019 от 30.09.2019</t>
  </si>
  <si>
    <t>вх. 15221 от 30.10.2019</t>
  </si>
  <si>
    <t>вх. 16196 от 15.11.2019 (почтой 30.10.2019)</t>
  </si>
  <si>
    <t>вх. 16202 от 15.11.2019 (почтой 30.10.2019)</t>
  </si>
  <si>
    <t>вх. 15212 от 30.10.2019</t>
  </si>
  <si>
    <t>вх. 15128 от 29.10.2019</t>
  </si>
  <si>
    <t>вх. 15140 от 29.10.2019</t>
  </si>
  <si>
    <t>№ 69-ru69304000-48-2017 от 27.03.2017
 срок действия до 24.03.2019; продлено до 27.08.2019; продлено до 27.11.2019; продлено до 27.03.2020</t>
  </si>
  <si>
    <t>вх. 14969 от 25.10.2019</t>
  </si>
  <si>
    <t>вх. 15419 от 01.11.2019 (почтой 28.10.2019)</t>
  </si>
  <si>
    <t>вх. 15030 от 28.10.2019</t>
  </si>
  <si>
    <t>69-ru69304000-30-2019 от 29.07.2019</t>
  </si>
  <si>
    <t>вх. 15067 от 29.10.2019</t>
  </si>
  <si>
    <t>вх. 15065 от 29.10.2019</t>
  </si>
  <si>
    <t>31.12.2019; 30.03.2020</t>
  </si>
  <si>
    <t>вх. 15214 от 30.10.2019</t>
  </si>
  <si>
    <t>разрешение на строительство №69-ru69304000-259-2016 от 07.12.2016 срок действия до 23.04.2020; продлено до 07.07.2021</t>
  </si>
  <si>
    <t>вх. 15031 от 28.10.2019</t>
  </si>
  <si>
    <t>вх. 15340 от 01.11.2019 (по электронной почте 31.10.2019)</t>
  </si>
  <si>
    <t>разрешение на строительство RU 1056910026139-28 от 14.10.2011 продлено до 31.12.2014; до 31.12.2015; 31.12.2016; 31.12.2017; 31.05.2018; 31.05.2019; до 31.12.2019</t>
  </si>
  <si>
    <t>31.05.2019; 30.01.2020</t>
  </si>
  <si>
    <t>вх. 14275 от 14.10.2019</t>
  </si>
  <si>
    <t>вх. 15202 от 30.10.2019</t>
  </si>
  <si>
    <t>№RU-69510316-07-2016 от 26.02.2016 продлено до 31.08.2019</t>
  </si>
  <si>
    <t>№69-510316-005-2019 от 31.07.2019</t>
  </si>
  <si>
    <t>№RU-69510316-44-2016 от 02.02.2016; продлено до 31.01.2021</t>
  </si>
  <si>
    <t>№RU-69-510316-45-2016 от 02.12.2016 до 31.12.2019</t>
  </si>
  <si>
    <t>вх. 16200 от 15.11.2019 (почтой 28.10.2019)</t>
  </si>
  <si>
    <t>разрешение на строительство RU 69310000-412 от 12.07.2013; продлено до 30.12.2017</t>
  </si>
  <si>
    <t>разрешение на строительство №69-40-135-2016 от 09.06.2016 (взамен RU 69310000-438 от 25.09.2013) до 22.05.2017</t>
  </si>
  <si>
    <t>вх. 15117 от 29.10.2019</t>
  </si>
  <si>
    <t>сентябрь 2019; декабрь 2019</t>
  </si>
  <si>
    <t>вх. 15216 от 30.10.2019</t>
  </si>
  <si>
    <t>вх. 16894 от 02.12.2019</t>
  </si>
  <si>
    <t>разрешение на строительство RU 69320000-66 от 18.11.2013 сроком до 31.12.2018 продлено до 31.12.2019</t>
  </si>
  <si>
    <t>4 кв. 2017; 31.12.2019; 31.12.2021</t>
  </si>
  <si>
    <t xml:space="preserve">№69-40-12-2016 от 22.01.2016 срок действия до 31.12.2016
продлен до 31.12.2017, продлено до 16.06.2020
</t>
  </si>
  <si>
    <t>69-ru69304000-70-2019 от 26.12.2019</t>
  </si>
  <si>
    <t>вх 1641 от 06.02.2020 (по электронной почте 30.10.2019)</t>
  </si>
  <si>
    <t>вх. 1640 от 06.02.2020 (направлено по электронке 29.11.2019)</t>
  </si>
  <si>
    <t>информация о строящихся с привлечением средств участников долевого строительства объектах по данным ежеквартальной отчетности за 3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</si>
</sst>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4" fontId="2" fillId="2" borderId="9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1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9" fontId="2" fillId="2" borderId="3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0" xfId="0" applyFont="1" applyFill="1" applyBorder="1"/>
    <xf numFmtId="0" fontId="2" fillId="2" borderId="1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/>
    <xf numFmtId="0" fontId="2" fillId="2" borderId="6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715EB"/>
      <color rgb="FF8B30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1"/>
  <sheetViews>
    <sheetView tabSelected="1" zoomScale="50" zoomScaleNormal="50" workbookViewId="0">
      <pane xSplit="4" ySplit="3" topLeftCell="E183" activePane="bottomRight" state="frozen"/>
      <selection pane="topRight" activeCell="G1" sqref="G1"/>
      <selection pane="bottomLeft" activeCell="A4" sqref="A4"/>
      <selection pane="bottomRight" activeCell="Y5" sqref="Y5"/>
    </sheetView>
  </sheetViews>
  <sheetFormatPr defaultRowHeight="15" x14ac:dyDescent="0.25"/>
  <cols>
    <col min="1" max="1" width="4.7109375" style="4" customWidth="1"/>
    <col min="2" max="2" width="24" style="4" customWidth="1"/>
    <col min="3" max="3" width="22.42578125" style="4" customWidth="1"/>
    <col min="4" max="4" width="25.7109375" style="2" customWidth="1"/>
    <col min="5" max="5" width="20.85546875" style="2" customWidth="1"/>
    <col min="6" max="6" width="11.28515625" style="2" customWidth="1"/>
    <col min="7" max="7" width="10.140625" style="2" customWidth="1"/>
    <col min="8" max="8" width="11" style="2" customWidth="1"/>
    <col min="9" max="9" width="9.140625" style="2"/>
    <col min="10" max="10" width="14" style="2" customWidth="1"/>
    <col min="11" max="11" width="13.42578125" style="2" customWidth="1"/>
    <col min="12" max="12" width="15.140625" style="3" customWidth="1"/>
    <col min="13" max="13" width="11.42578125" style="3" customWidth="1"/>
    <col min="14" max="14" width="11.140625" style="2" customWidth="1"/>
    <col min="15" max="15" width="15.140625" style="2" customWidth="1"/>
    <col min="16" max="16" width="12.42578125" style="2" customWidth="1"/>
    <col min="17" max="17" width="17" style="2" customWidth="1"/>
    <col min="18" max="18" width="15.28515625" style="17" customWidth="1"/>
    <col min="19" max="20" width="15.42578125" style="2" customWidth="1"/>
    <col min="21" max="21" width="15.5703125" style="2" customWidth="1"/>
    <col min="22" max="22" width="16.42578125" style="94" customWidth="1"/>
    <col min="23" max="16384" width="9.140625" style="2"/>
  </cols>
  <sheetData>
    <row r="1" spans="1:22" x14ac:dyDescent="0.25">
      <c r="A1" s="69" t="s">
        <v>886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</row>
    <row r="2" spans="1:22" ht="30" customHeight="1" x14ac:dyDescent="0.25">
      <c r="A2" s="62" t="s">
        <v>8</v>
      </c>
      <c r="B2" s="64" t="s">
        <v>0</v>
      </c>
      <c r="C2" s="62" t="s">
        <v>785</v>
      </c>
      <c r="D2" s="64" t="s">
        <v>528</v>
      </c>
      <c r="E2" s="46"/>
      <c r="F2" s="68" t="s">
        <v>4</v>
      </c>
      <c r="G2" s="68"/>
      <c r="H2" s="65" t="s">
        <v>5</v>
      </c>
      <c r="I2" s="66"/>
      <c r="J2" s="66"/>
      <c r="K2" s="67"/>
      <c r="L2" s="62" t="s">
        <v>14</v>
      </c>
      <c r="M2" s="70" t="s">
        <v>6</v>
      </c>
      <c r="N2" s="70"/>
      <c r="O2" s="18"/>
      <c r="P2" s="62" t="s">
        <v>532</v>
      </c>
      <c r="Q2" s="11"/>
      <c r="R2" s="64" t="s">
        <v>10</v>
      </c>
      <c r="S2" s="64" t="s">
        <v>7</v>
      </c>
      <c r="T2" s="62" t="s">
        <v>98</v>
      </c>
      <c r="U2" s="65" t="s">
        <v>152</v>
      </c>
      <c r="V2" s="99"/>
    </row>
    <row r="3" spans="1:22" s="7" customFormat="1" ht="200.25" customHeight="1" x14ac:dyDescent="0.25">
      <c r="A3" s="63"/>
      <c r="B3" s="64"/>
      <c r="C3" s="63"/>
      <c r="D3" s="64"/>
      <c r="E3" s="46" t="s">
        <v>529</v>
      </c>
      <c r="F3" s="46" t="s">
        <v>20</v>
      </c>
      <c r="G3" s="6" t="s">
        <v>1</v>
      </c>
      <c r="H3" s="46" t="s">
        <v>530</v>
      </c>
      <c r="I3" s="46" t="s">
        <v>11</v>
      </c>
      <c r="J3" s="46" t="s">
        <v>531</v>
      </c>
      <c r="K3" s="46" t="s">
        <v>22</v>
      </c>
      <c r="L3" s="63"/>
      <c r="M3" s="46" t="s">
        <v>3</v>
      </c>
      <c r="N3" s="46" t="s">
        <v>2</v>
      </c>
      <c r="O3" s="45" t="s">
        <v>270</v>
      </c>
      <c r="P3" s="63"/>
      <c r="Q3" s="12" t="s">
        <v>533</v>
      </c>
      <c r="R3" s="64"/>
      <c r="S3" s="64"/>
      <c r="T3" s="63"/>
      <c r="U3" s="65"/>
      <c r="V3" s="46" t="s">
        <v>158</v>
      </c>
    </row>
    <row r="4" spans="1:22" s="4" customFormat="1" ht="140.25" customHeight="1" x14ac:dyDescent="0.25">
      <c r="A4" s="51">
        <v>1</v>
      </c>
      <c r="B4" s="51" t="s">
        <v>72</v>
      </c>
      <c r="C4" s="51" t="s">
        <v>802</v>
      </c>
      <c r="D4" s="47" t="s">
        <v>243</v>
      </c>
      <c r="E4" s="47" t="s">
        <v>244</v>
      </c>
      <c r="F4" s="13" t="s">
        <v>17</v>
      </c>
      <c r="G4" s="13" t="s">
        <v>18</v>
      </c>
      <c r="H4" s="47">
        <v>96</v>
      </c>
      <c r="I4" s="47" t="s">
        <v>15</v>
      </c>
      <c r="J4" s="47">
        <v>179.55305100000001</v>
      </c>
      <c r="K4" s="47" t="s">
        <v>15</v>
      </c>
      <c r="L4" s="43" t="s">
        <v>489</v>
      </c>
      <c r="M4" s="42" t="s">
        <v>24</v>
      </c>
      <c r="N4" s="47" t="s">
        <v>424</v>
      </c>
      <c r="O4" s="43" t="s">
        <v>285</v>
      </c>
      <c r="P4" s="27">
        <v>42814</v>
      </c>
      <c r="Q4" s="28" t="s">
        <v>337</v>
      </c>
      <c r="R4" s="47" t="s">
        <v>15</v>
      </c>
      <c r="S4" s="47" t="s">
        <v>15</v>
      </c>
      <c r="T4" s="47"/>
      <c r="U4" s="8" t="s">
        <v>425</v>
      </c>
      <c r="V4" s="47"/>
    </row>
    <row r="5" spans="1:22" s="4" customFormat="1" ht="144" customHeight="1" x14ac:dyDescent="0.25">
      <c r="A5" s="53"/>
      <c r="B5" s="53"/>
      <c r="C5" s="53"/>
      <c r="D5" s="42" t="s">
        <v>196</v>
      </c>
      <c r="E5" s="44" t="s">
        <v>338</v>
      </c>
      <c r="F5" s="44">
        <v>5055.07</v>
      </c>
      <c r="G5" s="44">
        <v>790.67</v>
      </c>
      <c r="H5" s="42">
        <v>101</v>
      </c>
      <c r="I5" s="47" t="s">
        <v>15</v>
      </c>
      <c r="J5" s="42">
        <v>225.55</v>
      </c>
      <c r="K5" s="47" t="s">
        <v>15</v>
      </c>
      <c r="L5" s="44" t="s">
        <v>408</v>
      </c>
      <c r="M5" s="44"/>
      <c r="N5" s="44" t="s">
        <v>490</v>
      </c>
      <c r="O5" s="44" t="s">
        <v>292</v>
      </c>
      <c r="P5" s="35">
        <v>42907</v>
      </c>
      <c r="Q5" s="36" t="s">
        <v>262</v>
      </c>
      <c r="R5" s="47" t="s">
        <v>15</v>
      </c>
      <c r="S5" s="47" t="s">
        <v>15</v>
      </c>
      <c r="T5" s="44"/>
      <c r="U5" s="21"/>
      <c r="V5" s="47"/>
    </row>
    <row r="6" spans="1:22" s="4" customFormat="1" ht="105" customHeight="1" x14ac:dyDescent="0.25">
      <c r="A6" s="53"/>
      <c r="B6" s="53"/>
      <c r="C6" s="53"/>
      <c r="D6" s="42" t="s">
        <v>591</v>
      </c>
      <c r="E6" s="42" t="s">
        <v>749</v>
      </c>
      <c r="F6" s="42">
        <f>3478.2+2847.9</f>
        <v>6326.1</v>
      </c>
      <c r="G6" s="48"/>
      <c r="H6" s="42">
        <v>25</v>
      </c>
      <c r="I6" s="47" t="s">
        <v>15</v>
      </c>
      <c r="J6" s="42">
        <v>70.42</v>
      </c>
      <c r="K6" s="47" t="s">
        <v>15</v>
      </c>
      <c r="L6" s="47" t="s">
        <v>409</v>
      </c>
      <c r="M6" s="47" t="s">
        <v>144</v>
      </c>
      <c r="N6" s="47" t="s">
        <v>427</v>
      </c>
      <c r="O6" s="47" t="s">
        <v>269</v>
      </c>
      <c r="P6" s="1">
        <v>42537</v>
      </c>
      <c r="Q6" s="10" t="s">
        <v>428</v>
      </c>
      <c r="R6" s="47" t="s">
        <v>15</v>
      </c>
      <c r="S6" s="47" t="s">
        <v>15</v>
      </c>
      <c r="T6" s="47"/>
      <c r="U6" s="8"/>
      <c r="V6" s="47"/>
    </row>
    <row r="7" spans="1:22" s="4" customFormat="1" ht="115.5" customHeight="1" x14ac:dyDescent="0.25">
      <c r="A7" s="53"/>
      <c r="B7" s="53"/>
      <c r="C7" s="53"/>
      <c r="D7" s="42" t="s">
        <v>143</v>
      </c>
      <c r="E7" s="42">
        <v>72</v>
      </c>
      <c r="F7" s="42"/>
      <c r="G7" s="48"/>
      <c r="H7" s="42">
        <v>0</v>
      </c>
      <c r="I7" s="47" t="s">
        <v>15</v>
      </c>
      <c r="J7" s="42">
        <v>0</v>
      </c>
      <c r="K7" s="47" t="s">
        <v>15</v>
      </c>
      <c r="L7" s="47" t="s">
        <v>409</v>
      </c>
      <c r="M7" s="47"/>
      <c r="N7" s="47"/>
      <c r="O7" s="47"/>
      <c r="P7" s="1">
        <v>42927</v>
      </c>
      <c r="Q7" s="10" t="s">
        <v>235</v>
      </c>
      <c r="R7" s="47"/>
      <c r="S7" s="47"/>
      <c r="T7" s="47"/>
      <c r="U7" s="8" t="s">
        <v>803</v>
      </c>
      <c r="V7" s="47"/>
    </row>
    <row r="8" spans="1:22" s="4" customFormat="1" ht="119.25" customHeight="1" x14ac:dyDescent="0.25">
      <c r="A8" s="53"/>
      <c r="B8" s="53"/>
      <c r="C8" s="53"/>
      <c r="D8" s="47" t="s">
        <v>263</v>
      </c>
      <c r="E8" s="47" t="s">
        <v>491</v>
      </c>
      <c r="F8" s="47">
        <v>4717.9399999999996</v>
      </c>
      <c r="G8" s="47">
        <v>319.18</v>
      </c>
      <c r="H8" s="47">
        <v>68</v>
      </c>
      <c r="I8" s="47" t="s">
        <v>15</v>
      </c>
      <c r="J8" s="47">
        <v>142.02000000000001</v>
      </c>
      <c r="K8" s="47" t="s">
        <v>15</v>
      </c>
      <c r="L8" s="47" t="s">
        <v>408</v>
      </c>
      <c r="M8" s="47"/>
      <c r="N8" s="47" t="s">
        <v>415</v>
      </c>
      <c r="O8" s="47" t="s">
        <v>291</v>
      </c>
      <c r="P8" s="1">
        <v>43063</v>
      </c>
      <c r="Q8" s="10" t="s">
        <v>264</v>
      </c>
      <c r="R8" s="47" t="s">
        <v>15</v>
      </c>
      <c r="S8" s="47" t="s">
        <v>15</v>
      </c>
      <c r="T8" s="47"/>
      <c r="U8" s="8"/>
      <c r="V8" s="47"/>
    </row>
    <row r="9" spans="1:22" s="4" customFormat="1" ht="139.5" customHeight="1" x14ac:dyDescent="0.25">
      <c r="A9" s="53"/>
      <c r="B9" s="53"/>
      <c r="C9" s="53"/>
      <c r="D9" s="47" t="s">
        <v>742</v>
      </c>
      <c r="E9" s="47" t="s">
        <v>744</v>
      </c>
      <c r="F9" s="47">
        <v>7013.66</v>
      </c>
      <c r="G9" s="47">
        <v>532.9</v>
      </c>
      <c r="H9" s="47">
        <v>48</v>
      </c>
      <c r="I9" s="47" t="s">
        <v>15</v>
      </c>
      <c r="J9" s="47">
        <v>115.2</v>
      </c>
      <c r="K9" s="47" t="s">
        <v>15</v>
      </c>
      <c r="L9" s="47" t="s">
        <v>408</v>
      </c>
      <c r="M9" s="47"/>
      <c r="N9" s="47" t="s">
        <v>745</v>
      </c>
      <c r="O9" s="47"/>
      <c r="P9" s="1">
        <v>43225</v>
      </c>
      <c r="Q9" s="10" t="s">
        <v>747</v>
      </c>
      <c r="R9" s="47" t="s">
        <v>15</v>
      </c>
      <c r="S9" s="47" t="s">
        <v>15</v>
      </c>
      <c r="T9" s="47"/>
      <c r="U9" s="8"/>
      <c r="V9" s="47"/>
    </row>
    <row r="10" spans="1:22" s="4" customFormat="1" ht="139.5" customHeight="1" x14ac:dyDescent="0.25">
      <c r="A10" s="53"/>
      <c r="B10" s="53"/>
      <c r="C10" s="53"/>
      <c r="D10" s="47" t="s">
        <v>743</v>
      </c>
      <c r="E10" s="47" t="s">
        <v>746</v>
      </c>
      <c r="F10" s="47"/>
      <c r="G10" s="47"/>
      <c r="H10" s="47">
        <v>21</v>
      </c>
      <c r="I10" s="47" t="s">
        <v>15</v>
      </c>
      <c r="J10" s="47">
        <v>42.7</v>
      </c>
      <c r="K10" s="47" t="s">
        <v>15</v>
      </c>
      <c r="L10" s="47" t="s">
        <v>408</v>
      </c>
      <c r="M10" s="47"/>
      <c r="N10" s="47" t="s">
        <v>439</v>
      </c>
      <c r="O10" s="47"/>
      <c r="P10" s="1">
        <v>43353</v>
      </c>
      <c r="Q10" s="10" t="s">
        <v>748</v>
      </c>
      <c r="R10" s="47" t="s">
        <v>15</v>
      </c>
      <c r="S10" s="47" t="s">
        <v>15</v>
      </c>
      <c r="T10" s="47"/>
      <c r="U10" s="8"/>
      <c r="V10" s="47"/>
    </row>
    <row r="11" spans="1:22" s="4" customFormat="1" ht="140.25" customHeight="1" x14ac:dyDescent="0.25">
      <c r="A11" s="53"/>
      <c r="B11" s="53"/>
      <c r="C11" s="53"/>
      <c r="D11" s="47" t="s">
        <v>339</v>
      </c>
      <c r="E11" s="43" t="s">
        <v>340</v>
      </c>
      <c r="F11" s="43">
        <v>2473.3200000000002</v>
      </c>
      <c r="G11" s="43">
        <v>165.63</v>
      </c>
      <c r="H11" s="43">
        <v>44</v>
      </c>
      <c r="I11" s="43" t="s">
        <v>15</v>
      </c>
      <c r="J11" s="43">
        <v>93.09</v>
      </c>
      <c r="K11" s="43" t="s">
        <v>15</v>
      </c>
      <c r="L11" s="43" t="s">
        <v>408</v>
      </c>
      <c r="M11" s="43"/>
      <c r="N11" s="43" t="s">
        <v>426</v>
      </c>
      <c r="O11" s="43"/>
      <c r="P11" s="27">
        <v>43216</v>
      </c>
      <c r="Q11" s="28" t="s">
        <v>341</v>
      </c>
      <c r="R11" s="47" t="s">
        <v>15</v>
      </c>
      <c r="S11" s="47" t="s">
        <v>15</v>
      </c>
      <c r="T11" s="47"/>
      <c r="U11" s="8"/>
      <c r="V11" s="47"/>
    </row>
    <row r="12" spans="1:22" s="4" customFormat="1" ht="87" customHeight="1" x14ac:dyDescent="0.25">
      <c r="A12" s="55"/>
      <c r="B12" s="55"/>
      <c r="C12" s="55"/>
      <c r="D12" s="47" t="s">
        <v>260</v>
      </c>
      <c r="E12" s="47" t="s">
        <v>261</v>
      </c>
      <c r="F12" s="47">
        <v>3401</v>
      </c>
      <c r="G12" s="47">
        <v>425</v>
      </c>
      <c r="H12" s="47">
        <v>53</v>
      </c>
      <c r="I12" s="47" t="s">
        <v>15</v>
      </c>
      <c r="J12" s="47">
        <v>111.32750799999999</v>
      </c>
      <c r="K12" s="47" t="s">
        <v>15</v>
      </c>
      <c r="L12" s="47" t="s">
        <v>410</v>
      </c>
      <c r="M12" s="47"/>
      <c r="N12" s="47" t="s">
        <v>51</v>
      </c>
      <c r="O12" s="47" t="s">
        <v>290</v>
      </c>
      <c r="P12" s="1">
        <v>43147</v>
      </c>
      <c r="Q12" s="10" t="s">
        <v>156</v>
      </c>
      <c r="R12" s="47"/>
      <c r="S12" s="47"/>
      <c r="T12" s="47"/>
      <c r="U12" s="8" t="s">
        <v>511</v>
      </c>
      <c r="V12" s="47"/>
    </row>
    <row r="13" spans="1:22" s="4" customFormat="1" ht="135" x14ac:dyDescent="0.25">
      <c r="A13" s="51">
        <v>2</v>
      </c>
      <c r="B13" s="51" t="s">
        <v>208</v>
      </c>
      <c r="C13" s="51" t="s">
        <v>876</v>
      </c>
      <c r="D13" s="47" t="s">
        <v>653</v>
      </c>
      <c r="E13" s="47">
        <v>131</v>
      </c>
      <c r="F13" s="47">
        <f>5183.48+5183.48</f>
        <v>10366.959999999999</v>
      </c>
      <c r="G13" s="47"/>
      <c r="H13" s="47">
        <v>91</v>
      </c>
      <c r="I13" s="47" t="s">
        <v>15</v>
      </c>
      <c r="J13" s="71">
        <v>323</v>
      </c>
      <c r="K13" s="47" t="s">
        <v>15</v>
      </c>
      <c r="L13" s="47" t="s">
        <v>654</v>
      </c>
      <c r="M13" s="47" t="s">
        <v>33</v>
      </c>
      <c r="N13" s="1" t="s">
        <v>505</v>
      </c>
      <c r="O13" s="1" t="s">
        <v>271</v>
      </c>
      <c r="P13" s="1">
        <v>42332</v>
      </c>
      <c r="Q13" s="72" t="s">
        <v>877</v>
      </c>
      <c r="R13" s="47" t="s">
        <v>32</v>
      </c>
      <c r="S13" s="47" t="s">
        <v>15</v>
      </c>
      <c r="T13" s="47"/>
      <c r="U13" s="8" t="s">
        <v>883</v>
      </c>
      <c r="V13" s="47"/>
    </row>
    <row r="14" spans="1:22" s="4" customFormat="1" ht="105" x14ac:dyDescent="0.25">
      <c r="A14" s="53"/>
      <c r="B14" s="53"/>
      <c r="C14" s="53"/>
      <c r="D14" s="47" t="s">
        <v>656</v>
      </c>
      <c r="E14" s="47">
        <v>46</v>
      </c>
      <c r="F14" s="47"/>
      <c r="G14" s="47"/>
      <c r="H14" s="47">
        <v>3</v>
      </c>
      <c r="I14" s="47" t="s">
        <v>15</v>
      </c>
      <c r="J14" s="71">
        <v>6</v>
      </c>
      <c r="K14" s="47" t="s">
        <v>15</v>
      </c>
      <c r="L14" s="47" t="s">
        <v>654</v>
      </c>
      <c r="M14" s="47"/>
      <c r="N14" s="1"/>
      <c r="O14" s="1"/>
      <c r="P14" s="1">
        <v>43614</v>
      </c>
      <c r="Q14" s="72" t="s">
        <v>436</v>
      </c>
      <c r="R14" s="47"/>
      <c r="S14" s="47" t="s">
        <v>15</v>
      </c>
      <c r="T14" s="47"/>
      <c r="U14" s="8"/>
      <c r="V14" s="47"/>
    </row>
    <row r="15" spans="1:22" s="4" customFormat="1" ht="105" x14ac:dyDescent="0.25">
      <c r="A15" s="53"/>
      <c r="B15" s="53"/>
      <c r="C15" s="53"/>
      <c r="D15" s="47" t="s">
        <v>655</v>
      </c>
      <c r="E15" s="47">
        <v>46</v>
      </c>
      <c r="F15" s="47"/>
      <c r="G15" s="47"/>
      <c r="H15" s="47">
        <v>1</v>
      </c>
      <c r="I15" s="47" t="s">
        <v>15</v>
      </c>
      <c r="J15" s="71">
        <v>1</v>
      </c>
      <c r="K15" s="47" t="s">
        <v>15</v>
      </c>
      <c r="L15" s="47" t="s">
        <v>654</v>
      </c>
      <c r="M15" s="47"/>
      <c r="N15" s="1"/>
      <c r="O15" s="1"/>
      <c r="P15" s="1">
        <v>43635</v>
      </c>
      <c r="Q15" s="72" t="s">
        <v>436</v>
      </c>
      <c r="R15" s="47"/>
      <c r="S15" s="47" t="s">
        <v>15</v>
      </c>
      <c r="T15" s="47"/>
      <c r="U15" s="8"/>
      <c r="V15" s="47"/>
    </row>
    <row r="16" spans="1:22" s="4" customFormat="1" ht="245.25" customHeight="1" x14ac:dyDescent="0.25">
      <c r="A16" s="51">
        <v>3</v>
      </c>
      <c r="B16" s="51" t="s">
        <v>63</v>
      </c>
      <c r="C16" s="51" t="s">
        <v>799</v>
      </c>
      <c r="D16" s="47" t="s">
        <v>169</v>
      </c>
      <c r="E16" s="47">
        <v>63</v>
      </c>
      <c r="F16" s="47">
        <f>4374.4+2051.69</f>
        <v>6426.09</v>
      </c>
      <c r="G16" s="47"/>
      <c r="H16" s="47">
        <v>122</v>
      </c>
      <c r="I16" s="47">
        <v>115</v>
      </c>
      <c r="J16" s="47">
        <v>357.5</v>
      </c>
      <c r="K16" s="47">
        <v>333.4</v>
      </c>
      <c r="L16" s="47" t="s">
        <v>259</v>
      </c>
      <c r="M16" s="47" t="s">
        <v>64</v>
      </c>
      <c r="N16" s="47" t="s">
        <v>434</v>
      </c>
      <c r="O16" s="47" t="s">
        <v>300</v>
      </c>
      <c r="P16" s="1">
        <v>42205</v>
      </c>
      <c r="Q16" s="10">
        <v>43830</v>
      </c>
      <c r="R16" s="47" t="s">
        <v>217</v>
      </c>
      <c r="S16" s="47" t="s">
        <v>15</v>
      </c>
      <c r="T16" s="47"/>
      <c r="U16" s="8" t="s">
        <v>751</v>
      </c>
      <c r="V16" s="47"/>
    </row>
    <row r="17" spans="1:22" s="4" customFormat="1" ht="184.5" customHeight="1" x14ac:dyDescent="0.25">
      <c r="A17" s="53"/>
      <c r="B17" s="53"/>
      <c r="C17" s="53"/>
      <c r="D17" s="47" t="s">
        <v>236</v>
      </c>
      <c r="E17" s="47">
        <v>120</v>
      </c>
      <c r="F17" s="47">
        <f>9479.17+371.19</f>
        <v>9850.36</v>
      </c>
      <c r="G17" s="47"/>
      <c r="H17" s="47">
        <v>30</v>
      </c>
      <c r="I17" s="47">
        <v>30</v>
      </c>
      <c r="J17" s="47">
        <v>110.1</v>
      </c>
      <c r="K17" s="47">
        <v>110.1</v>
      </c>
      <c r="L17" s="47" t="s">
        <v>65</v>
      </c>
      <c r="M17" s="47" t="s">
        <v>170</v>
      </c>
      <c r="N17" s="47" t="s">
        <v>258</v>
      </c>
      <c r="O17" s="47" t="s">
        <v>300</v>
      </c>
      <c r="P17" s="1">
        <v>42724</v>
      </c>
      <c r="Q17" s="1">
        <v>44196</v>
      </c>
      <c r="R17" s="47" t="s">
        <v>217</v>
      </c>
      <c r="S17" s="47"/>
      <c r="T17" s="47"/>
      <c r="U17" s="8"/>
      <c r="V17" s="47"/>
    </row>
    <row r="18" spans="1:22" s="4" customFormat="1" ht="142.5" customHeight="1" x14ac:dyDescent="0.25">
      <c r="A18" s="55"/>
      <c r="B18" s="55"/>
      <c r="C18" s="55"/>
      <c r="D18" s="47" t="s">
        <v>222</v>
      </c>
      <c r="E18" s="47">
        <v>30</v>
      </c>
      <c r="F18" s="47">
        <f>1858.4+0</f>
        <v>1858.4</v>
      </c>
      <c r="G18" s="47"/>
      <c r="H18" s="47">
        <v>12</v>
      </c>
      <c r="I18" s="47">
        <v>12</v>
      </c>
      <c r="J18" s="47">
        <v>27.4</v>
      </c>
      <c r="K18" s="47">
        <v>27.4</v>
      </c>
      <c r="L18" s="42" t="s">
        <v>800</v>
      </c>
      <c r="M18" s="47" t="s">
        <v>216</v>
      </c>
      <c r="N18" s="47" t="s">
        <v>163</v>
      </c>
      <c r="O18" s="47" t="s">
        <v>300</v>
      </c>
      <c r="P18" s="1">
        <v>42954</v>
      </c>
      <c r="Q18" s="10">
        <v>43830</v>
      </c>
      <c r="R18" s="47" t="s">
        <v>217</v>
      </c>
      <c r="S18" s="47"/>
      <c r="T18" s="47"/>
      <c r="U18" s="8"/>
      <c r="V18" s="47"/>
    </row>
    <row r="19" spans="1:22" s="4" customFormat="1" ht="120" customHeight="1" x14ac:dyDescent="0.25">
      <c r="A19" s="51">
        <v>4</v>
      </c>
      <c r="B19" s="51" t="s">
        <v>71</v>
      </c>
      <c r="C19" s="51" t="s">
        <v>835</v>
      </c>
      <c r="D19" s="47" t="s">
        <v>146</v>
      </c>
      <c r="E19" s="47">
        <v>9</v>
      </c>
      <c r="F19" s="47">
        <f>1382.1+0</f>
        <v>1382.1</v>
      </c>
      <c r="G19" s="47">
        <v>0</v>
      </c>
      <c r="H19" s="47">
        <v>9</v>
      </c>
      <c r="I19" s="47">
        <v>9</v>
      </c>
      <c r="J19" s="47">
        <v>48</v>
      </c>
      <c r="K19" s="47">
        <v>48</v>
      </c>
      <c r="L19" s="47" t="s">
        <v>652</v>
      </c>
      <c r="M19" s="47" t="s">
        <v>147</v>
      </c>
      <c r="N19" s="47" t="s">
        <v>163</v>
      </c>
      <c r="O19" s="47" t="s">
        <v>285</v>
      </c>
      <c r="P19" s="1">
        <v>42402</v>
      </c>
      <c r="Q19" s="10" t="s">
        <v>331</v>
      </c>
      <c r="R19" s="47" t="s">
        <v>183</v>
      </c>
      <c r="S19" s="73">
        <v>0.755</v>
      </c>
      <c r="T19" s="47"/>
      <c r="U19" s="8"/>
      <c r="V19" s="47"/>
    </row>
    <row r="20" spans="1:22" s="4" customFormat="1" ht="105" x14ac:dyDescent="0.25">
      <c r="A20" s="53"/>
      <c r="B20" s="53"/>
      <c r="C20" s="53"/>
      <c r="D20" s="47" t="s">
        <v>148</v>
      </c>
      <c r="E20" s="47">
        <v>9</v>
      </c>
      <c r="F20" s="47">
        <v>1524</v>
      </c>
      <c r="G20" s="47">
        <v>0</v>
      </c>
      <c r="H20" s="47">
        <v>9</v>
      </c>
      <c r="I20" s="47">
        <v>9</v>
      </c>
      <c r="J20" s="47">
        <v>47.65</v>
      </c>
      <c r="K20" s="47">
        <v>47.65</v>
      </c>
      <c r="L20" s="47" t="s">
        <v>652</v>
      </c>
      <c r="M20" s="47" t="s">
        <v>149</v>
      </c>
      <c r="N20" s="47" t="s">
        <v>235</v>
      </c>
      <c r="O20" s="47" t="s">
        <v>285</v>
      </c>
      <c r="P20" s="1">
        <v>42234</v>
      </c>
      <c r="Q20" s="10" t="s">
        <v>200</v>
      </c>
      <c r="R20" s="47" t="s">
        <v>183</v>
      </c>
      <c r="S20" s="25">
        <v>0.52080000000000004</v>
      </c>
      <c r="T20" s="47"/>
      <c r="U20" s="8"/>
      <c r="V20" s="47"/>
    </row>
    <row r="21" spans="1:22" s="4" customFormat="1" ht="105" x14ac:dyDescent="0.25">
      <c r="A21" s="53"/>
      <c r="B21" s="53"/>
      <c r="C21" s="53"/>
      <c r="D21" s="47" t="s">
        <v>178</v>
      </c>
      <c r="E21" s="47">
        <v>7</v>
      </c>
      <c r="F21" s="47">
        <v>1524</v>
      </c>
      <c r="G21" s="47">
        <v>0</v>
      </c>
      <c r="H21" s="47">
        <v>7</v>
      </c>
      <c r="I21" s="47">
        <v>7</v>
      </c>
      <c r="J21" s="47">
        <v>37</v>
      </c>
      <c r="K21" s="47">
        <v>37</v>
      </c>
      <c r="L21" s="47" t="s">
        <v>652</v>
      </c>
      <c r="M21" s="47" t="s">
        <v>149</v>
      </c>
      <c r="N21" s="47" t="s">
        <v>331</v>
      </c>
      <c r="O21" s="47" t="s">
        <v>285</v>
      </c>
      <c r="P21" s="1">
        <v>42734</v>
      </c>
      <c r="Q21" s="10" t="s">
        <v>836</v>
      </c>
      <c r="R21" s="47" t="s">
        <v>183</v>
      </c>
      <c r="S21" s="33">
        <v>8.2000000000000003E-2</v>
      </c>
      <c r="T21" s="47"/>
      <c r="U21" s="8"/>
      <c r="V21" s="47"/>
    </row>
    <row r="22" spans="1:22" s="4" customFormat="1" ht="108" customHeight="1" x14ac:dyDescent="0.25">
      <c r="A22" s="55"/>
      <c r="B22" s="55"/>
      <c r="C22" s="55"/>
      <c r="D22" s="47" t="s">
        <v>651</v>
      </c>
      <c r="E22" s="47">
        <v>5</v>
      </c>
      <c r="F22" s="47"/>
      <c r="G22" s="47"/>
      <c r="H22" s="47">
        <v>5</v>
      </c>
      <c r="I22" s="47">
        <v>5</v>
      </c>
      <c r="J22" s="47">
        <v>26</v>
      </c>
      <c r="K22" s="47">
        <v>26</v>
      </c>
      <c r="L22" s="47" t="s">
        <v>652</v>
      </c>
      <c r="M22" s="47"/>
      <c r="N22" s="47"/>
      <c r="O22" s="47"/>
      <c r="P22" s="1">
        <v>42734</v>
      </c>
      <c r="Q22" s="10" t="s">
        <v>837</v>
      </c>
      <c r="R22" s="47" t="s">
        <v>183</v>
      </c>
      <c r="S22" s="33"/>
      <c r="T22" s="47"/>
      <c r="U22" s="8"/>
      <c r="V22" s="47"/>
    </row>
    <row r="23" spans="1:22" s="4" customFormat="1" ht="190.5" customHeight="1" x14ac:dyDescent="0.25">
      <c r="A23" s="47">
        <v>5</v>
      </c>
      <c r="B23" s="47" t="s">
        <v>127</v>
      </c>
      <c r="C23" s="47" t="s">
        <v>849</v>
      </c>
      <c r="D23" s="47" t="s">
        <v>128</v>
      </c>
      <c r="E23" s="47">
        <v>105</v>
      </c>
      <c r="F23" s="47">
        <v>0</v>
      </c>
      <c r="G23" s="47">
        <v>18645.259999999998</v>
      </c>
      <c r="H23" s="47">
        <v>29</v>
      </c>
      <c r="I23" s="47" t="s">
        <v>474</v>
      </c>
      <c r="J23" s="47">
        <v>318.82</v>
      </c>
      <c r="K23" s="47" t="s">
        <v>474</v>
      </c>
      <c r="L23" s="42" t="s">
        <v>70</v>
      </c>
      <c r="M23" s="47" t="s">
        <v>28</v>
      </c>
      <c r="N23" s="47" t="s">
        <v>416</v>
      </c>
      <c r="O23" s="47" t="s">
        <v>315</v>
      </c>
      <c r="P23" s="1">
        <v>41225</v>
      </c>
      <c r="Q23" s="10" t="s">
        <v>153</v>
      </c>
      <c r="R23" s="47" t="s">
        <v>16</v>
      </c>
      <c r="S23" s="47" t="s">
        <v>15</v>
      </c>
      <c r="T23" s="47"/>
      <c r="U23" s="8"/>
      <c r="V23" s="47"/>
    </row>
    <row r="24" spans="1:22" s="4" customFormat="1" ht="175.5" customHeight="1" x14ac:dyDescent="0.25">
      <c r="A24" s="53">
        <v>6</v>
      </c>
      <c r="B24" s="53" t="s">
        <v>551</v>
      </c>
      <c r="C24" s="51"/>
      <c r="D24" s="47" t="s">
        <v>622</v>
      </c>
      <c r="E24" s="47">
        <v>150</v>
      </c>
      <c r="F24" s="47">
        <v>5268</v>
      </c>
      <c r="G24" s="47">
        <v>676.3</v>
      </c>
      <c r="H24" s="47">
        <v>111</v>
      </c>
      <c r="I24" s="47">
        <v>72</v>
      </c>
      <c r="J24" s="47">
        <v>216.16</v>
      </c>
      <c r="K24" s="47">
        <v>138.93</v>
      </c>
      <c r="L24" s="47" t="s">
        <v>621</v>
      </c>
      <c r="M24" s="47" t="s">
        <v>549</v>
      </c>
      <c r="N24" s="47"/>
      <c r="O24" s="47" t="s">
        <v>314</v>
      </c>
      <c r="P24" s="1">
        <v>42992</v>
      </c>
      <c r="Q24" s="10" t="s">
        <v>235</v>
      </c>
      <c r="R24" s="47"/>
      <c r="S24" s="47"/>
      <c r="T24" s="47"/>
      <c r="U24" s="8"/>
      <c r="V24" s="47"/>
    </row>
    <row r="25" spans="1:22" s="4" customFormat="1" ht="142.5" customHeight="1" x14ac:dyDescent="0.25">
      <c r="A25" s="54"/>
      <c r="B25" s="55"/>
      <c r="C25" s="55"/>
      <c r="D25" s="47" t="s">
        <v>623</v>
      </c>
      <c r="E25" s="47">
        <v>172</v>
      </c>
      <c r="F25" s="47">
        <v>10038.700000000001</v>
      </c>
      <c r="G25" s="47"/>
      <c r="H25" s="47">
        <v>86</v>
      </c>
      <c r="I25" s="47">
        <v>59</v>
      </c>
      <c r="J25" s="47">
        <v>185.04</v>
      </c>
      <c r="K25" s="47">
        <v>119.21</v>
      </c>
      <c r="L25" s="47" t="s">
        <v>621</v>
      </c>
      <c r="M25" s="47" t="s">
        <v>550</v>
      </c>
      <c r="N25" s="47"/>
      <c r="O25" s="47"/>
      <c r="P25" s="1">
        <v>43346</v>
      </c>
      <c r="Q25" s="10" t="s">
        <v>487</v>
      </c>
      <c r="R25" s="47"/>
      <c r="S25" s="47"/>
      <c r="T25" s="47"/>
      <c r="U25" s="8"/>
      <c r="V25" s="47"/>
    </row>
    <row r="26" spans="1:22" s="4" customFormat="1" ht="309.75" customHeight="1" x14ac:dyDescent="0.25">
      <c r="A26" s="42">
        <v>7</v>
      </c>
      <c r="B26" s="42" t="s">
        <v>41</v>
      </c>
      <c r="C26" s="42" t="s">
        <v>792</v>
      </c>
      <c r="D26" s="47" t="s">
        <v>172</v>
      </c>
      <c r="E26" s="47" t="s">
        <v>179</v>
      </c>
      <c r="F26" s="47">
        <v>3117.56</v>
      </c>
      <c r="G26" s="47">
        <v>388.86</v>
      </c>
      <c r="H26" s="47">
        <v>0</v>
      </c>
      <c r="I26" s="47">
        <v>0</v>
      </c>
      <c r="J26" s="47">
        <v>0</v>
      </c>
      <c r="K26" s="47">
        <v>0</v>
      </c>
      <c r="L26" s="47" t="s">
        <v>376</v>
      </c>
      <c r="M26" s="47" t="s">
        <v>180</v>
      </c>
      <c r="N26" s="47" t="s">
        <v>566</v>
      </c>
      <c r="O26" s="47" t="s">
        <v>274</v>
      </c>
      <c r="P26" s="1">
        <v>42734</v>
      </c>
      <c r="Q26" s="10">
        <v>43472</v>
      </c>
      <c r="R26" s="47" t="s">
        <v>793</v>
      </c>
      <c r="S26" s="33" t="s">
        <v>15</v>
      </c>
      <c r="T26" s="47"/>
      <c r="U26" s="8" t="s">
        <v>760</v>
      </c>
      <c r="V26" s="47"/>
    </row>
    <row r="27" spans="1:22" s="4" customFormat="1" ht="153.75" customHeight="1" x14ac:dyDescent="0.25">
      <c r="A27" s="53">
        <v>8</v>
      </c>
      <c r="B27" s="51" t="s">
        <v>44</v>
      </c>
      <c r="C27" s="51" t="s">
        <v>789</v>
      </c>
      <c r="D27" s="47" t="s">
        <v>636</v>
      </c>
      <c r="E27" s="47">
        <v>124</v>
      </c>
      <c r="F27" s="47">
        <v>7360.4</v>
      </c>
      <c r="G27" s="47"/>
      <c r="H27" s="34">
        <v>0</v>
      </c>
      <c r="I27" s="34">
        <v>0</v>
      </c>
      <c r="J27" s="34">
        <v>0</v>
      </c>
      <c r="K27" s="34">
        <v>0</v>
      </c>
      <c r="L27" s="47" t="s">
        <v>630</v>
      </c>
      <c r="M27" s="47" t="s">
        <v>455</v>
      </c>
      <c r="N27" s="34"/>
      <c r="O27" s="47" t="s">
        <v>313</v>
      </c>
      <c r="P27" s="1" t="s">
        <v>631</v>
      </c>
      <c r="Q27" s="10" t="s">
        <v>632</v>
      </c>
      <c r="R27" s="47" t="s">
        <v>269</v>
      </c>
      <c r="S27" s="33">
        <v>0.71</v>
      </c>
      <c r="T27" s="47"/>
      <c r="U27" s="8" t="s">
        <v>790</v>
      </c>
      <c r="V27" s="34"/>
    </row>
    <row r="28" spans="1:22" s="4" customFormat="1" ht="174" customHeight="1" x14ac:dyDescent="0.25">
      <c r="A28" s="53"/>
      <c r="B28" s="53"/>
      <c r="C28" s="53"/>
      <c r="D28" s="47" t="s">
        <v>633</v>
      </c>
      <c r="E28" s="47">
        <v>120</v>
      </c>
      <c r="F28" s="47">
        <v>7510.21</v>
      </c>
      <c r="G28" s="47"/>
      <c r="H28" s="47">
        <v>0</v>
      </c>
      <c r="I28" s="47">
        <v>0</v>
      </c>
      <c r="J28" s="47">
        <v>0</v>
      </c>
      <c r="K28" s="47">
        <v>0</v>
      </c>
      <c r="L28" s="47" t="s">
        <v>634</v>
      </c>
      <c r="M28" s="47" t="s">
        <v>455</v>
      </c>
      <c r="N28" s="47"/>
      <c r="O28" s="47" t="s">
        <v>312</v>
      </c>
      <c r="P28" s="47" t="s">
        <v>635</v>
      </c>
      <c r="Q28" s="47" t="s">
        <v>632</v>
      </c>
      <c r="R28" s="47" t="s">
        <v>269</v>
      </c>
      <c r="S28" s="47">
        <v>0.65800000000000003</v>
      </c>
      <c r="T28" s="47"/>
      <c r="U28" s="8" t="s">
        <v>791</v>
      </c>
      <c r="V28" s="47"/>
    </row>
    <row r="29" spans="1:22" s="4" customFormat="1" ht="104.25" customHeight="1" x14ac:dyDescent="0.25">
      <c r="A29" s="53"/>
      <c r="B29" s="53"/>
      <c r="C29" s="53"/>
      <c r="D29" s="47" t="s">
        <v>637</v>
      </c>
      <c r="E29" s="47">
        <v>136</v>
      </c>
      <c r="F29" s="47">
        <v>9353.76</v>
      </c>
      <c r="G29" s="47"/>
      <c r="H29" s="34">
        <v>1</v>
      </c>
      <c r="I29" s="34">
        <v>0</v>
      </c>
      <c r="J29" s="34">
        <v>524.04999999999995</v>
      </c>
      <c r="K29" s="34">
        <v>0</v>
      </c>
      <c r="L29" s="51" t="s">
        <v>638</v>
      </c>
      <c r="M29" s="47" t="s">
        <v>457</v>
      </c>
      <c r="N29" s="34"/>
      <c r="O29" s="47"/>
      <c r="P29" s="1">
        <v>43217</v>
      </c>
      <c r="Q29" s="10" t="s">
        <v>639</v>
      </c>
      <c r="R29" s="47" t="s">
        <v>269</v>
      </c>
      <c r="S29" s="73">
        <v>0.11260000000000001</v>
      </c>
      <c r="T29" s="47"/>
      <c r="U29" s="5"/>
      <c r="V29" s="34"/>
    </row>
    <row r="30" spans="1:22" s="4" customFormat="1" ht="104.25" customHeight="1" x14ac:dyDescent="0.25">
      <c r="A30" s="55"/>
      <c r="B30" s="55"/>
      <c r="C30" s="55"/>
      <c r="D30" s="47" t="s">
        <v>456</v>
      </c>
      <c r="E30" s="47">
        <v>164</v>
      </c>
      <c r="F30" s="47">
        <v>11027.79</v>
      </c>
      <c r="G30" s="47"/>
      <c r="H30" s="34">
        <v>1</v>
      </c>
      <c r="I30" s="34">
        <v>0</v>
      </c>
      <c r="J30" s="34">
        <v>619.82000000000005</v>
      </c>
      <c r="K30" s="34">
        <v>0</v>
      </c>
      <c r="L30" s="55"/>
      <c r="M30" s="47" t="s">
        <v>457</v>
      </c>
      <c r="N30" s="34"/>
      <c r="O30" s="47"/>
      <c r="P30" s="1">
        <v>43217</v>
      </c>
      <c r="Q30" s="10" t="s">
        <v>639</v>
      </c>
      <c r="R30" s="47" t="s">
        <v>269</v>
      </c>
      <c r="S30" s="73">
        <v>0.1105</v>
      </c>
      <c r="T30" s="47"/>
      <c r="U30" s="5"/>
      <c r="V30" s="34"/>
    </row>
    <row r="31" spans="1:22" s="4" customFormat="1" ht="199.5" customHeight="1" x14ac:dyDescent="0.25">
      <c r="A31" s="42">
        <v>9</v>
      </c>
      <c r="B31" s="42" t="s">
        <v>268</v>
      </c>
      <c r="C31" s="47" t="s">
        <v>847</v>
      </c>
      <c r="D31" s="47" t="s">
        <v>38</v>
      </c>
      <c r="E31" s="47">
        <v>81</v>
      </c>
      <c r="F31" s="47">
        <v>4015.5</v>
      </c>
      <c r="G31" s="47">
        <v>0</v>
      </c>
      <c r="H31" s="47">
        <v>49</v>
      </c>
      <c r="I31" s="47" t="s">
        <v>474</v>
      </c>
      <c r="J31" s="47">
        <v>133.511</v>
      </c>
      <c r="K31" s="47" t="s">
        <v>474</v>
      </c>
      <c r="L31" s="47" t="s">
        <v>556</v>
      </c>
      <c r="M31" s="47" t="s">
        <v>93</v>
      </c>
      <c r="N31" s="47" t="s">
        <v>555</v>
      </c>
      <c r="O31" s="47" t="s">
        <v>278</v>
      </c>
      <c r="P31" s="1">
        <v>42332</v>
      </c>
      <c r="Q31" s="10" t="s">
        <v>331</v>
      </c>
      <c r="R31" s="47" t="s">
        <v>15</v>
      </c>
      <c r="S31" s="25">
        <v>0.47799999999999998</v>
      </c>
      <c r="T31" s="47"/>
      <c r="U31" s="8"/>
      <c r="V31" s="47"/>
    </row>
    <row r="32" spans="1:22" s="4" customFormat="1" ht="174" customHeight="1" x14ac:dyDescent="0.25">
      <c r="A32" s="56">
        <v>10</v>
      </c>
      <c r="B32" s="56" t="s">
        <v>36</v>
      </c>
      <c r="C32" s="56" t="s">
        <v>841</v>
      </c>
      <c r="D32" s="47" t="s">
        <v>672</v>
      </c>
      <c r="E32" s="47">
        <v>107</v>
      </c>
      <c r="F32" s="51">
        <v>21429</v>
      </c>
      <c r="G32" s="51">
        <v>2745</v>
      </c>
      <c r="H32" s="47">
        <v>2</v>
      </c>
      <c r="I32" s="47" t="s">
        <v>474</v>
      </c>
      <c r="J32" s="47">
        <v>255.06399999999999</v>
      </c>
      <c r="K32" s="47" t="s">
        <v>474</v>
      </c>
      <c r="L32" s="47" t="s">
        <v>671</v>
      </c>
      <c r="M32" s="47" t="s">
        <v>78</v>
      </c>
      <c r="N32" s="47" t="s">
        <v>414</v>
      </c>
      <c r="O32" s="47" t="s">
        <v>311</v>
      </c>
      <c r="P32" s="1">
        <v>41774</v>
      </c>
      <c r="Q32" s="10" t="s">
        <v>61</v>
      </c>
      <c r="R32" s="47" t="s">
        <v>13</v>
      </c>
      <c r="S32" s="33">
        <v>1</v>
      </c>
      <c r="T32" s="47"/>
      <c r="U32" s="20" t="s">
        <v>674</v>
      </c>
      <c r="V32" s="47"/>
    </row>
    <row r="33" spans="1:22" s="4" customFormat="1" ht="116.25" customHeight="1" x14ac:dyDescent="0.25">
      <c r="A33" s="74"/>
      <c r="B33" s="74"/>
      <c r="C33" s="74"/>
      <c r="D33" s="47" t="s">
        <v>673</v>
      </c>
      <c r="E33" s="43">
        <v>103</v>
      </c>
      <c r="F33" s="55"/>
      <c r="G33" s="55"/>
      <c r="H33" s="47">
        <v>5</v>
      </c>
      <c r="I33" s="47" t="s">
        <v>474</v>
      </c>
      <c r="J33" s="47">
        <v>134.792</v>
      </c>
      <c r="K33" s="47" t="s">
        <v>474</v>
      </c>
      <c r="L33" s="47" t="s">
        <v>671</v>
      </c>
      <c r="M33" s="47" t="s">
        <v>78</v>
      </c>
      <c r="N33" s="47" t="s">
        <v>317</v>
      </c>
      <c r="O33" s="47" t="s">
        <v>311</v>
      </c>
      <c r="P33" s="1">
        <v>41842</v>
      </c>
      <c r="Q33" s="10" t="s">
        <v>155</v>
      </c>
      <c r="R33" s="47" t="s">
        <v>13</v>
      </c>
      <c r="S33" s="33">
        <v>1</v>
      </c>
      <c r="T33" s="47"/>
      <c r="U33" s="20" t="s">
        <v>675</v>
      </c>
      <c r="V33" s="47"/>
    </row>
    <row r="34" spans="1:22" s="4" customFormat="1" ht="115.5" customHeight="1" x14ac:dyDescent="0.25">
      <c r="A34" s="74"/>
      <c r="B34" s="74"/>
      <c r="C34" s="74"/>
      <c r="D34" s="47" t="s">
        <v>77</v>
      </c>
      <c r="E34" s="43"/>
      <c r="F34" s="43">
        <v>0</v>
      </c>
      <c r="G34" s="43">
        <f>922.4+913.17+909.43</f>
        <v>2745</v>
      </c>
      <c r="H34" s="47">
        <v>1</v>
      </c>
      <c r="I34" s="47">
        <v>1</v>
      </c>
      <c r="J34" s="47">
        <v>43.652999999999999</v>
      </c>
      <c r="K34" s="47">
        <v>43.652999999999999</v>
      </c>
      <c r="L34" s="47" t="s">
        <v>671</v>
      </c>
      <c r="M34" s="47" t="s">
        <v>78</v>
      </c>
      <c r="N34" s="44"/>
      <c r="O34" s="44" t="s">
        <v>297</v>
      </c>
      <c r="P34" s="35">
        <v>42510</v>
      </c>
      <c r="Q34" s="36" t="s">
        <v>548</v>
      </c>
      <c r="R34" s="47" t="s">
        <v>13</v>
      </c>
      <c r="S34" s="47" t="s">
        <v>15</v>
      </c>
      <c r="T34" s="44"/>
      <c r="U34" s="21"/>
      <c r="V34" s="47"/>
    </row>
    <row r="35" spans="1:22" s="4" customFormat="1" ht="132" customHeight="1" x14ac:dyDescent="0.25">
      <c r="A35" s="74"/>
      <c r="B35" s="74"/>
      <c r="C35" s="74"/>
      <c r="D35" s="47" t="s">
        <v>76</v>
      </c>
      <c r="E35" s="47" t="s">
        <v>171</v>
      </c>
      <c r="F35" s="47">
        <v>2853.86</v>
      </c>
      <c r="G35" s="47">
        <v>0</v>
      </c>
      <c r="H35" s="47">
        <v>40</v>
      </c>
      <c r="I35" s="47">
        <v>3</v>
      </c>
      <c r="J35" s="47">
        <v>51.161000000000001</v>
      </c>
      <c r="K35" s="47">
        <v>46.960999999999999</v>
      </c>
      <c r="L35" s="47" t="s">
        <v>680</v>
      </c>
      <c r="M35" s="47" t="s">
        <v>37</v>
      </c>
      <c r="N35" s="47" t="s">
        <v>420</v>
      </c>
      <c r="O35" s="47" t="s">
        <v>285</v>
      </c>
      <c r="P35" s="1">
        <v>41791</v>
      </c>
      <c r="Q35" s="10" t="s">
        <v>26</v>
      </c>
      <c r="R35" s="47" t="s">
        <v>502</v>
      </c>
      <c r="S35" s="33">
        <v>1</v>
      </c>
      <c r="T35" s="47" t="s">
        <v>151</v>
      </c>
      <c r="U35" s="8" t="s">
        <v>245</v>
      </c>
      <c r="V35" s="47" t="s">
        <v>156</v>
      </c>
    </row>
    <row r="36" spans="1:22" s="4" customFormat="1" ht="204" customHeight="1" x14ac:dyDescent="0.25">
      <c r="A36" s="74"/>
      <c r="B36" s="74"/>
      <c r="C36" s="74"/>
      <c r="D36" s="47" t="s">
        <v>676</v>
      </c>
      <c r="E36" s="47">
        <v>179</v>
      </c>
      <c r="F36" s="47">
        <v>9335</v>
      </c>
      <c r="G36" s="47">
        <v>984</v>
      </c>
      <c r="H36" s="47">
        <v>34</v>
      </c>
      <c r="I36" s="47" t="s">
        <v>474</v>
      </c>
      <c r="J36" s="47">
        <v>112.047</v>
      </c>
      <c r="K36" s="47" t="s">
        <v>474</v>
      </c>
      <c r="L36" s="47" t="s">
        <v>677</v>
      </c>
      <c r="M36" s="44"/>
      <c r="N36" s="44"/>
      <c r="O36" s="44"/>
      <c r="P36" s="35">
        <v>43544</v>
      </c>
      <c r="Q36" s="10" t="s">
        <v>548</v>
      </c>
      <c r="R36" s="47"/>
      <c r="S36" s="47"/>
      <c r="T36" s="47"/>
      <c r="U36" s="8"/>
      <c r="V36" s="47"/>
    </row>
    <row r="37" spans="1:22" s="4" customFormat="1" ht="204" customHeight="1" x14ac:dyDescent="0.25">
      <c r="A37" s="74"/>
      <c r="B37" s="61"/>
      <c r="C37" s="61"/>
      <c r="D37" s="47" t="s">
        <v>678</v>
      </c>
      <c r="E37" s="47">
        <v>192</v>
      </c>
      <c r="F37" s="47">
        <v>0</v>
      </c>
      <c r="G37" s="47"/>
      <c r="H37" s="47">
        <v>5</v>
      </c>
      <c r="I37" s="47">
        <v>5</v>
      </c>
      <c r="J37" s="47">
        <v>3.5</v>
      </c>
      <c r="K37" s="47">
        <v>3.5</v>
      </c>
      <c r="L37" s="47" t="s">
        <v>677</v>
      </c>
      <c r="M37" s="47"/>
      <c r="N37" s="47"/>
      <c r="O37" s="47"/>
      <c r="P37" s="1">
        <v>43634</v>
      </c>
      <c r="Q37" s="10" t="s">
        <v>679</v>
      </c>
      <c r="R37" s="47"/>
      <c r="S37" s="47"/>
      <c r="T37" s="47"/>
      <c r="U37" s="8"/>
      <c r="V37" s="47"/>
    </row>
    <row r="38" spans="1:22" s="4" customFormat="1" ht="123.75" customHeight="1" x14ac:dyDescent="0.25">
      <c r="A38" s="53">
        <v>11</v>
      </c>
      <c r="B38" s="51" t="s">
        <v>42</v>
      </c>
      <c r="C38" s="51" t="s">
        <v>823</v>
      </c>
      <c r="D38" s="47" t="s">
        <v>330</v>
      </c>
      <c r="E38" s="47" t="s">
        <v>383</v>
      </c>
      <c r="F38" s="47">
        <v>1734.88</v>
      </c>
      <c r="G38" s="47">
        <v>367.23</v>
      </c>
      <c r="H38" s="47">
        <v>33</v>
      </c>
      <c r="I38" s="47">
        <v>20</v>
      </c>
      <c r="J38" s="47">
        <v>94.652000000000001</v>
      </c>
      <c r="K38" s="47">
        <v>58.198999999999998</v>
      </c>
      <c r="L38" s="47" t="s">
        <v>499</v>
      </c>
      <c r="M38" s="47" t="s">
        <v>561</v>
      </c>
      <c r="N38" s="47" t="s">
        <v>413</v>
      </c>
      <c r="O38" s="47" t="s">
        <v>272</v>
      </c>
      <c r="P38" s="1">
        <v>43257</v>
      </c>
      <c r="Q38" s="10" t="s">
        <v>200</v>
      </c>
      <c r="R38" s="47"/>
      <c r="S38" s="33">
        <v>0.26</v>
      </c>
      <c r="T38" s="47"/>
      <c r="U38" s="8"/>
      <c r="V38" s="47"/>
    </row>
    <row r="39" spans="1:22" s="4" customFormat="1" ht="167.25" customHeight="1" x14ac:dyDescent="0.25">
      <c r="A39" s="53"/>
      <c r="B39" s="53"/>
      <c r="C39" s="53"/>
      <c r="D39" s="47" t="s">
        <v>562</v>
      </c>
      <c r="E39" s="47">
        <v>45</v>
      </c>
      <c r="F39" s="47">
        <v>3095.03</v>
      </c>
      <c r="G39" s="47">
        <v>307.66000000000003</v>
      </c>
      <c r="H39" s="47">
        <v>52</v>
      </c>
      <c r="I39" s="47" t="s">
        <v>474</v>
      </c>
      <c r="J39" s="47">
        <v>124.35</v>
      </c>
      <c r="K39" s="47" t="s">
        <v>474</v>
      </c>
      <c r="L39" s="47" t="s">
        <v>824</v>
      </c>
      <c r="M39" s="47" t="s">
        <v>565</v>
      </c>
      <c r="N39" s="47" t="s">
        <v>415</v>
      </c>
      <c r="O39" s="47"/>
      <c r="P39" s="1">
        <v>43283</v>
      </c>
      <c r="Q39" s="1" t="s">
        <v>154</v>
      </c>
      <c r="R39" s="47"/>
      <c r="S39" s="33">
        <v>0.06</v>
      </c>
      <c r="T39" s="47"/>
      <c r="U39" s="8"/>
      <c r="V39" s="47"/>
    </row>
    <row r="40" spans="1:22" s="4" customFormat="1" ht="153" customHeight="1" x14ac:dyDescent="0.25">
      <c r="A40" s="53"/>
      <c r="B40" s="53"/>
      <c r="C40" s="53"/>
      <c r="D40" s="47" t="s">
        <v>563</v>
      </c>
      <c r="E40" s="47">
        <v>54</v>
      </c>
      <c r="F40" s="47">
        <v>3140.56</v>
      </c>
      <c r="G40" s="47">
        <v>314.14</v>
      </c>
      <c r="H40" s="47">
        <v>45</v>
      </c>
      <c r="I40" s="47" t="s">
        <v>474</v>
      </c>
      <c r="J40" s="47">
        <v>96.613</v>
      </c>
      <c r="K40" s="47" t="s">
        <v>474</v>
      </c>
      <c r="L40" s="47" t="s">
        <v>824</v>
      </c>
      <c r="M40" s="47" t="s">
        <v>565</v>
      </c>
      <c r="N40" s="47" t="s">
        <v>548</v>
      </c>
      <c r="O40" s="47"/>
      <c r="P40" s="1">
        <v>43426</v>
      </c>
      <c r="Q40" s="1" t="s">
        <v>230</v>
      </c>
      <c r="R40" s="47"/>
      <c r="S40" s="33"/>
      <c r="T40" s="47"/>
      <c r="U40" s="8"/>
      <c r="V40" s="47"/>
    </row>
    <row r="41" spans="1:22" s="4" customFormat="1" ht="155.25" customHeight="1" x14ac:dyDescent="0.25">
      <c r="A41" s="53"/>
      <c r="B41" s="53"/>
      <c r="C41" s="53"/>
      <c r="D41" s="47" t="s">
        <v>564</v>
      </c>
      <c r="E41" s="47">
        <v>48</v>
      </c>
      <c r="F41" s="47">
        <v>2706.26</v>
      </c>
      <c r="G41" s="47">
        <v>333.23</v>
      </c>
      <c r="H41" s="47">
        <v>10</v>
      </c>
      <c r="I41" s="47" t="s">
        <v>474</v>
      </c>
      <c r="J41" s="47">
        <v>23.669</v>
      </c>
      <c r="K41" s="47" t="s">
        <v>474</v>
      </c>
      <c r="L41" s="47" t="s">
        <v>824</v>
      </c>
      <c r="M41" s="47" t="s">
        <v>565</v>
      </c>
      <c r="N41" s="47" t="s">
        <v>232</v>
      </c>
      <c r="O41" s="47"/>
      <c r="P41" s="1">
        <v>43642</v>
      </c>
      <c r="Q41" s="1" t="s">
        <v>232</v>
      </c>
      <c r="R41" s="47"/>
      <c r="S41" s="33"/>
      <c r="T41" s="47"/>
      <c r="U41" s="8"/>
      <c r="V41" s="47"/>
    </row>
    <row r="42" spans="1:22" s="4" customFormat="1" ht="120" customHeight="1" x14ac:dyDescent="0.25">
      <c r="A42" s="53"/>
      <c r="B42" s="53"/>
      <c r="C42" s="53"/>
      <c r="D42" s="43" t="s">
        <v>164</v>
      </c>
      <c r="E42" s="44">
        <v>80</v>
      </c>
      <c r="F42" s="44">
        <v>4640</v>
      </c>
      <c r="G42" s="44">
        <v>423</v>
      </c>
      <c r="H42" s="43">
        <v>75</v>
      </c>
      <c r="I42" s="43">
        <v>3</v>
      </c>
      <c r="J42" s="44">
        <v>202.06200000000001</v>
      </c>
      <c r="K42" s="44">
        <v>153.404</v>
      </c>
      <c r="L42" s="43" t="s">
        <v>43</v>
      </c>
      <c r="M42" s="44" t="s">
        <v>165</v>
      </c>
      <c r="N42" s="43" t="s">
        <v>51</v>
      </c>
      <c r="O42" s="43" t="s">
        <v>271</v>
      </c>
      <c r="P42" s="27">
        <v>42720</v>
      </c>
      <c r="Q42" s="28">
        <v>43466</v>
      </c>
      <c r="R42" s="43" t="s">
        <v>15</v>
      </c>
      <c r="S42" s="32">
        <v>0.84</v>
      </c>
      <c r="T42" s="43"/>
      <c r="U42" s="20" t="s">
        <v>498</v>
      </c>
      <c r="V42" s="47"/>
    </row>
    <row r="43" spans="1:22" s="30" customFormat="1" ht="120" customHeight="1" x14ac:dyDescent="0.25">
      <c r="A43" s="55"/>
      <c r="B43" s="55"/>
      <c r="C43" s="55"/>
      <c r="D43" s="47" t="s">
        <v>527</v>
      </c>
      <c r="E43" s="47">
        <v>30</v>
      </c>
      <c r="F43" s="47"/>
      <c r="G43" s="47"/>
      <c r="H43" s="47">
        <v>22</v>
      </c>
      <c r="I43" s="47" t="s">
        <v>474</v>
      </c>
      <c r="J43" s="47">
        <v>57.963999999999999</v>
      </c>
      <c r="K43" s="47" t="s">
        <v>474</v>
      </c>
      <c r="L43" s="47" t="s">
        <v>750</v>
      </c>
      <c r="M43" s="47"/>
      <c r="N43" s="47"/>
      <c r="O43" s="47"/>
      <c r="P43" s="1">
        <v>43557</v>
      </c>
      <c r="Q43" s="10">
        <v>44197</v>
      </c>
      <c r="R43" s="47"/>
      <c r="S43" s="33"/>
      <c r="T43" s="43"/>
      <c r="U43" s="8"/>
      <c r="V43" s="47"/>
    </row>
    <row r="44" spans="1:22" s="4" customFormat="1" ht="189.75" customHeight="1" x14ac:dyDescent="0.25">
      <c r="A44" s="51">
        <v>12</v>
      </c>
      <c r="B44" s="51" t="s">
        <v>75</v>
      </c>
      <c r="C44" s="51" t="s">
        <v>878</v>
      </c>
      <c r="D44" s="43" t="s">
        <v>181</v>
      </c>
      <c r="E44" s="43">
        <v>51</v>
      </c>
      <c r="F44" s="43">
        <v>1596.45</v>
      </c>
      <c r="G44" s="43">
        <v>215.94</v>
      </c>
      <c r="H44" s="43">
        <v>1</v>
      </c>
      <c r="I44" s="43" t="s">
        <v>15</v>
      </c>
      <c r="J44" s="43">
        <v>8</v>
      </c>
      <c r="K44" s="43" t="s">
        <v>15</v>
      </c>
      <c r="L44" s="43" t="s">
        <v>484</v>
      </c>
      <c r="M44" s="16" t="s">
        <v>31</v>
      </c>
      <c r="N44" s="43" t="s">
        <v>485</v>
      </c>
      <c r="O44" s="43" t="s">
        <v>285</v>
      </c>
      <c r="P44" s="27">
        <v>41784</v>
      </c>
      <c r="Q44" s="28">
        <v>43100</v>
      </c>
      <c r="R44" s="43" t="s">
        <v>15</v>
      </c>
      <c r="S44" s="43" t="s">
        <v>15</v>
      </c>
      <c r="T44" s="43"/>
      <c r="U44" s="20" t="s">
        <v>254</v>
      </c>
      <c r="V44" s="13"/>
    </row>
    <row r="45" spans="1:22" s="4" customFormat="1" ht="252" customHeight="1" x14ac:dyDescent="0.25">
      <c r="A45" s="53"/>
      <c r="B45" s="53"/>
      <c r="C45" s="53"/>
      <c r="D45" s="47" t="s">
        <v>764</v>
      </c>
      <c r="E45" s="43">
        <v>77</v>
      </c>
      <c r="F45" s="47">
        <v>4489.2</v>
      </c>
      <c r="G45" s="43">
        <v>467.24</v>
      </c>
      <c r="H45" s="47">
        <v>69</v>
      </c>
      <c r="I45" s="47" t="s">
        <v>15</v>
      </c>
      <c r="J45" s="47">
        <v>250</v>
      </c>
      <c r="K45" s="47" t="s">
        <v>15</v>
      </c>
      <c r="L45" s="43" t="s">
        <v>765</v>
      </c>
      <c r="M45" s="16"/>
      <c r="N45" s="43" t="s">
        <v>486</v>
      </c>
      <c r="O45" s="43" t="s">
        <v>296</v>
      </c>
      <c r="P45" s="27">
        <v>42653</v>
      </c>
      <c r="Q45" s="28" t="s">
        <v>766</v>
      </c>
      <c r="R45" s="43" t="s">
        <v>15</v>
      </c>
      <c r="S45" s="43" t="s">
        <v>15</v>
      </c>
      <c r="T45" s="43"/>
      <c r="U45" s="95"/>
      <c r="V45" s="13"/>
    </row>
    <row r="46" spans="1:22" s="4" customFormat="1" ht="207.75" customHeight="1" x14ac:dyDescent="0.25">
      <c r="A46" s="55"/>
      <c r="B46" s="53"/>
      <c r="C46" s="53"/>
      <c r="D46" s="47" t="s">
        <v>206</v>
      </c>
      <c r="E46" s="47">
        <v>86</v>
      </c>
      <c r="F46" s="47">
        <f>4239.65+129.1</f>
        <v>4368.75</v>
      </c>
      <c r="G46" s="75"/>
      <c r="H46" s="76">
        <v>37</v>
      </c>
      <c r="I46" s="47" t="s">
        <v>15</v>
      </c>
      <c r="J46" s="47">
        <v>73</v>
      </c>
      <c r="K46" s="43" t="s">
        <v>15</v>
      </c>
      <c r="L46" s="47" t="s">
        <v>184</v>
      </c>
      <c r="M46" s="47" t="s">
        <v>185</v>
      </c>
      <c r="N46" s="47" t="s">
        <v>235</v>
      </c>
      <c r="O46" s="47" t="s">
        <v>283</v>
      </c>
      <c r="P46" s="1">
        <v>42731</v>
      </c>
      <c r="Q46" s="10" t="s">
        <v>761</v>
      </c>
      <c r="R46" s="47" t="s">
        <v>207</v>
      </c>
      <c r="S46" s="47" t="s">
        <v>15</v>
      </c>
      <c r="T46" s="47"/>
      <c r="U46" s="8"/>
      <c r="V46" s="47"/>
    </row>
    <row r="47" spans="1:22" s="4" customFormat="1" ht="207.75" customHeight="1" x14ac:dyDescent="0.25">
      <c r="A47" s="44"/>
      <c r="B47" s="53"/>
      <c r="C47" s="53"/>
      <c r="D47" s="47" t="s">
        <v>762</v>
      </c>
      <c r="E47" s="47">
        <v>57</v>
      </c>
      <c r="F47" s="47"/>
      <c r="G47" s="75"/>
      <c r="H47" s="76">
        <v>2</v>
      </c>
      <c r="I47" s="47" t="s">
        <v>474</v>
      </c>
      <c r="J47" s="47">
        <v>3</v>
      </c>
      <c r="K47" s="43" t="s">
        <v>474</v>
      </c>
      <c r="L47" s="47" t="s">
        <v>184</v>
      </c>
      <c r="M47" s="47"/>
      <c r="N47" s="47"/>
      <c r="O47" s="47"/>
      <c r="P47" s="1">
        <v>43599</v>
      </c>
      <c r="Q47" s="10">
        <v>44286</v>
      </c>
      <c r="R47" s="47"/>
      <c r="S47" s="47"/>
      <c r="T47" s="47"/>
      <c r="U47" s="8"/>
      <c r="V47" s="47"/>
    </row>
    <row r="48" spans="1:22" s="4" customFormat="1" ht="207.75" customHeight="1" x14ac:dyDescent="0.25">
      <c r="A48" s="44"/>
      <c r="B48" s="55"/>
      <c r="C48" s="55"/>
      <c r="D48" s="47" t="s">
        <v>763</v>
      </c>
      <c r="E48" s="47">
        <v>61</v>
      </c>
      <c r="F48" s="47"/>
      <c r="G48" s="75"/>
      <c r="H48" s="76">
        <v>1</v>
      </c>
      <c r="I48" s="47" t="s">
        <v>474</v>
      </c>
      <c r="J48" s="47">
        <v>9</v>
      </c>
      <c r="K48" s="43" t="s">
        <v>474</v>
      </c>
      <c r="L48" s="47" t="s">
        <v>184</v>
      </c>
      <c r="M48" s="47"/>
      <c r="N48" s="47"/>
      <c r="O48" s="47"/>
      <c r="P48" s="1">
        <v>43619</v>
      </c>
      <c r="Q48" s="10">
        <v>44651</v>
      </c>
      <c r="R48" s="47"/>
      <c r="S48" s="47"/>
      <c r="T48" s="47"/>
      <c r="U48" s="8"/>
      <c r="V48" s="47"/>
    </row>
    <row r="49" spans="1:22" s="4" customFormat="1" ht="157.5" customHeight="1" x14ac:dyDescent="0.25">
      <c r="A49" s="44">
        <v>13</v>
      </c>
      <c r="B49" s="42" t="s">
        <v>501</v>
      </c>
      <c r="C49" s="42" t="s">
        <v>852</v>
      </c>
      <c r="D49" s="47" t="s">
        <v>145</v>
      </c>
      <c r="E49" s="47">
        <v>69</v>
      </c>
      <c r="F49" s="47">
        <v>4624.59</v>
      </c>
      <c r="G49" s="47"/>
      <c r="H49" s="47">
        <v>1</v>
      </c>
      <c r="I49" s="47" t="s">
        <v>474</v>
      </c>
      <c r="J49" s="47">
        <v>148.91999999999999</v>
      </c>
      <c r="K49" s="47">
        <v>148.91999999999999</v>
      </c>
      <c r="L49" s="47" t="s">
        <v>770</v>
      </c>
      <c r="M49" s="47" t="s">
        <v>62</v>
      </c>
      <c r="N49" s="47" t="s">
        <v>430</v>
      </c>
      <c r="O49" s="47" t="s">
        <v>285</v>
      </c>
      <c r="P49" s="1">
        <v>41631</v>
      </c>
      <c r="Q49" s="10" t="s">
        <v>155</v>
      </c>
      <c r="R49" s="47" t="s">
        <v>16</v>
      </c>
      <c r="S49" s="25">
        <v>1</v>
      </c>
      <c r="T49" s="47"/>
      <c r="U49" s="8" t="s">
        <v>257</v>
      </c>
      <c r="V49" s="47"/>
    </row>
    <row r="50" spans="1:22" s="4" customFormat="1" ht="120" x14ac:dyDescent="0.25">
      <c r="A50" s="43">
        <v>14</v>
      </c>
      <c r="B50" s="42" t="s">
        <v>34</v>
      </c>
      <c r="C50" s="47"/>
      <c r="D50" s="47" t="s">
        <v>221</v>
      </c>
      <c r="E50" s="47" t="s">
        <v>204</v>
      </c>
      <c r="F50" s="47">
        <v>8158.5</v>
      </c>
      <c r="G50" s="47">
        <v>1856.1</v>
      </c>
      <c r="H50" s="47">
        <v>98</v>
      </c>
      <c r="I50" s="47" t="s">
        <v>15</v>
      </c>
      <c r="J50" s="47">
        <v>393</v>
      </c>
      <c r="K50" s="47" t="s">
        <v>15</v>
      </c>
      <c r="L50" s="47" t="s">
        <v>192</v>
      </c>
      <c r="M50" s="47" t="s">
        <v>176</v>
      </c>
      <c r="N50" s="47" t="s">
        <v>19</v>
      </c>
      <c r="O50" s="47" t="s">
        <v>282</v>
      </c>
      <c r="P50" s="1">
        <v>42803</v>
      </c>
      <c r="Q50" s="10" t="s">
        <v>163</v>
      </c>
      <c r="R50" s="47" t="s">
        <v>205</v>
      </c>
      <c r="S50" s="33"/>
      <c r="T50" s="47"/>
      <c r="U50" s="8" t="s">
        <v>429</v>
      </c>
      <c r="V50" s="47"/>
    </row>
    <row r="51" spans="1:22" s="4" customFormat="1" ht="142.5" customHeight="1" x14ac:dyDescent="0.25">
      <c r="A51" s="51">
        <v>15</v>
      </c>
      <c r="B51" s="51" t="s">
        <v>30</v>
      </c>
      <c r="C51" s="51" t="s">
        <v>820</v>
      </c>
      <c r="D51" s="47" t="s">
        <v>211</v>
      </c>
      <c r="E51" s="47">
        <v>355</v>
      </c>
      <c r="F51" s="47">
        <v>16313.88</v>
      </c>
      <c r="G51" s="47"/>
      <c r="H51" s="47">
        <v>108</v>
      </c>
      <c r="I51" s="47" t="s">
        <v>15</v>
      </c>
      <c r="J51" s="71">
        <v>569.03</v>
      </c>
      <c r="K51" s="47" t="s">
        <v>15</v>
      </c>
      <c r="L51" s="47" t="s">
        <v>210</v>
      </c>
      <c r="M51" s="47" t="s">
        <v>212</v>
      </c>
      <c r="N51" s="1"/>
      <c r="O51" s="1" t="s">
        <v>293</v>
      </c>
      <c r="P51" s="1">
        <v>42871</v>
      </c>
      <c r="Q51" s="10" t="s">
        <v>209</v>
      </c>
      <c r="R51" s="47" t="s">
        <v>177</v>
      </c>
      <c r="S51" s="33"/>
      <c r="T51" s="47"/>
      <c r="U51" s="8" t="s">
        <v>755</v>
      </c>
      <c r="V51" s="47"/>
    </row>
    <row r="52" spans="1:22" s="4" customFormat="1" ht="142.5" customHeight="1" x14ac:dyDescent="0.25">
      <c r="A52" s="55"/>
      <c r="B52" s="55"/>
      <c r="C52" s="55"/>
      <c r="D52" s="47" t="s">
        <v>553</v>
      </c>
      <c r="E52" s="47">
        <v>172</v>
      </c>
      <c r="F52" s="47">
        <v>7586.95</v>
      </c>
      <c r="G52" s="47"/>
      <c r="H52" s="47">
        <v>113</v>
      </c>
      <c r="I52" s="47" t="s">
        <v>15</v>
      </c>
      <c r="J52" s="71">
        <v>569.03</v>
      </c>
      <c r="K52" s="47" t="s">
        <v>15</v>
      </c>
      <c r="L52" s="47" t="s">
        <v>210</v>
      </c>
      <c r="M52" s="47" t="s">
        <v>235</v>
      </c>
      <c r="N52" s="1"/>
      <c r="O52" s="1"/>
      <c r="P52" s="1">
        <v>43013</v>
      </c>
      <c r="Q52" s="10">
        <v>44114</v>
      </c>
      <c r="R52" s="47"/>
      <c r="S52" s="33"/>
      <c r="T52" s="47"/>
      <c r="U52" s="8"/>
      <c r="V52" s="47"/>
    </row>
    <row r="53" spans="1:22" s="4" customFormat="1" ht="212.25" customHeight="1" x14ac:dyDescent="0.25">
      <c r="A53" s="47">
        <v>16</v>
      </c>
      <c r="B53" s="47" t="s">
        <v>86</v>
      </c>
      <c r="C53" s="47" t="s">
        <v>864</v>
      </c>
      <c r="D53" s="47" t="s">
        <v>87</v>
      </c>
      <c r="E53" s="47">
        <v>135</v>
      </c>
      <c r="F53" s="47">
        <v>8848</v>
      </c>
      <c r="G53" s="47">
        <v>1055</v>
      </c>
      <c r="H53" s="47">
        <v>27</v>
      </c>
      <c r="I53" s="47">
        <v>26</v>
      </c>
      <c r="J53" s="47">
        <v>88.92</v>
      </c>
      <c r="K53" s="47">
        <v>63.84</v>
      </c>
      <c r="L53" s="47" t="s">
        <v>865</v>
      </c>
      <c r="M53" s="47" t="s">
        <v>66</v>
      </c>
      <c r="N53" s="47" t="s">
        <v>466</v>
      </c>
      <c r="O53" s="47"/>
      <c r="P53" s="1">
        <v>41360</v>
      </c>
      <c r="Q53" s="10" t="s">
        <v>866</v>
      </c>
      <c r="R53" s="47" t="s">
        <v>15</v>
      </c>
      <c r="S53" s="47" t="s">
        <v>15</v>
      </c>
      <c r="T53" s="47"/>
      <c r="U53" s="8"/>
      <c r="V53" s="47"/>
    </row>
    <row r="54" spans="1:22" s="4" customFormat="1" ht="176.25" customHeight="1" x14ac:dyDescent="0.25">
      <c r="A54" s="51">
        <v>18</v>
      </c>
      <c r="B54" s="51" t="s">
        <v>35</v>
      </c>
      <c r="C54" s="51" t="s">
        <v>884</v>
      </c>
      <c r="D54" s="47" t="s">
        <v>772</v>
      </c>
      <c r="E54" s="47">
        <v>0</v>
      </c>
      <c r="F54" s="47">
        <v>14173.72</v>
      </c>
      <c r="G54" s="47"/>
      <c r="H54" s="47">
        <v>156</v>
      </c>
      <c r="I54" s="47" t="s">
        <v>15</v>
      </c>
      <c r="J54" s="47">
        <v>320</v>
      </c>
      <c r="K54" s="47" t="s">
        <v>15</v>
      </c>
      <c r="L54" s="47" t="s">
        <v>463</v>
      </c>
      <c r="M54" s="47" t="s">
        <v>157</v>
      </c>
      <c r="N54" s="47"/>
      <c r="O54" s="47" t="s">
        <v>288</v>
      </c>
      <c r="P54" s="1">
        <v>42520</v>
      </c>
      <c r="Q54" s="10" t="s">
        <v>155</v>
      </c>
      <c r="R54" s="47"/>
      <c r="S54" s="33">
        <v>1</v>
      </c>
      <c r="T54" s="47" t="s">
        <v>237</v>
      </c>
      <c r="U54" s="8" t="s">
        <v>256</v>
      </c>
      <c r="V54" s="47"/>
    </row>
    <row r="55" spans="1:22" s="4" customFormat="1" ht="176.25" customHeight="1" x14ac:dyDescent="0.25">
      <c r="A55" s="52"/>
      <c r="B55" s="52"/>
      <c r="C55" s="52"/>
      <c r="D55" s="47" t="s">
        <v>421</v>
      </c>
      <c r="E55" s="47">
        <v>107</v>
      </c>
      <c r="F55" s="47">
        <v>6033.16</v>
      </c>
      <c r="G55" s="47"/>
      <c r="H55" s="47">
        <v>91</v>
      </c>
      <c r="I55" s="47" t="s">
        <v>474</v>
      </c>
      <c r="J55" s="47">
        <v>214</v>
      </c>
      <c r="K55" s="47" t="s">
        <v>474</v>
      </c>
      <c r="L55" s="47" t="s">
        <v>463</v>
      </c>
      <c r="M55" s="47" t="s">
        <v>464</v>
      </c>
      <c r="N55" s="47"/>
      <c r="O55" s="47"/>
      <c r="P55" s="1">
        <v>42921</v>
      </c>
      <c r="Q55" s="10" t="s">
        <v>163</v>
      </c>
      <c r="R55" s="47"/>
      <c r="S55" s="47"/>
      <c r="T55" s="42"/>
      <c r="U55" s="8"/>
      <c r="V55" s="47"/>
    </row>
    <row r="56" spans="1:22" s="4" customFormat="1" ht="211.5" customHeight="1" x14ac:dyDescent="0.25">
      <c r="A56" s="51">
        <v>19</v>
      </c>
      <c r="B56" s="51" t="s">
        <v>101</v>
      </c>
      <c r="C56" s="51" t="s">
        <v>805</v>
      </c>
      <c r="D56" s="47" t="s">
        <v>806</v>
      </c>
      <c r="E56" s="47">
        <v>125</v>
      </c>
      <c r="F56" s="47">
        <f>4472.8+197</f>
        <v>4669.8</v>
      </c>
      <c r="G56" s="47">
        <v>225.3</v>
      </c>
      <c r="H56" s="47">
        <v>114</v>
      </c>
      <c r="I56" s="47" t="s">
        <v>474</v>
      </c>
      <c r="J56" s="4">
        <v>174.13</v>
      </c>
      <c r="K56" s="47" t="s">
        <v>474</v>
      </c>
      <c r="L56" s="47" t="s">
        <v>624</v>
      </c>
      <c r="M56" s="47" t="s">
        <v>224</v>
      </c>
      <c r="N56" s="47" t="s">
        <v>423</v>
      </c>
      <c r="O56" s="47" t="s">
        <v>287</v>
      </c>
      <c r="P56" s="1">
        <v>42922</v>
      </c>
      <c r="Q56" s="10" t="s">
        <v>807</v>
      </c>
      <c r="R56" s="47" t="s">
        <v>183</v>
      </c>
      <c r="S56" s="47"/>
      <c r="T56" s="42"/>
      <c r="U56" s="8" t="s">
        <v>625</v>
      </c>
      <c r="V56" s="47"/>
    </row>
    <row r="57" spans="1:22" s="4" customFormat="1" ht="176.25" customHeight="1" x14ac:dyDescent="0.25">
      <c r="A57" s="54"/>
      <c r="B57" s="54"/>
      <c r="C57" s="54"/>
      <c r="D57" s="47" t="s">
        <v>629</v>
      </c>
      <c r="E57" s="47">
        <v>78</v>
      </c>
      <c r="F57" s="47">
        <v>2283.5</v>
      </c>
      <c r="G57" s="47">
        <v>0</v>
      </c>
      <c r="H57" s="47">
        <v>37</v>
      </c>
      <c r="I57" s="47">
        <v>13</v>
      </c>
      <c r="J57" s="47">
        <v>84.6</v>
      </c>
      <c r="K57" s="47">
        <v>31.4</v>
      </c>
      <c r="L57" s="47" t="s">
        <v>628</v>
      </c>
      <c r="M57" s="47" t="s">
        <v>544</v>
      </c>
      <c r="N57" s="47"/>
      <c r="O57" s="43"/>
      <c r="P57" s="1">
        <v>43308</v>
      </c>
      <c r="Q57" s="10" t="s">
        <v>331</v>
      </c>
      <c r="R57" s="47"/>
      <c r="S57" s="47"/>
      <c r="T57" s="42"/>
      <c r="U57" s="8"/>
      <c r="V57" s="47"/>
    </row>
    <row r="58" spans="1:22" s="4" customFormat="1" ht="211.5" customHeight="1" x14ac:dyDescent="0.25">
      <c r="A58" s="52"/>
      <c r="B58" s="52"/>
      <c r="C58" s="52"/>
      <c r="D58" s="47" t="s">
        <v>626</v>
      </c>
      <c r="E58" s="47">
        <v>129</v>
      </c>
      <c r="F58" s="47">
        <v>4669.8</v>
      </c>
      <c r="G58" s="47">
        <v>197</v>
      </c>
      <c r="H58" s="47">
        <v>14</v>
      </c>
      <c r="I58" s="47">
        <v>14</v>
      </c>
      <c r="J58" s="47">
        <v>29.16</v>
      </c>
      <c r="K58" s="47">
        <v>29.16</v>
      </c>
      <c r="L58" s="47" t="s">
        <v>627</v>
      </c>
      <c r="M58" s="47" t="s">
        <v>543</v>
      </c>
      <c r="N58" s="47"/>
      <c r="O58" s="43"/>
      <c r="P58" s="1">
        <v>43396</v>
      </c>
      <c r="Q58" s="10" t="s">
        <v>423</v>
      </c>
      <c r="R58" s="47"/>
      <c r="S58" s="47"/>
      <c r="T58" s="42"/>
      <c r="U58" s="8"/>
      <c r="V58" s="47"/>
    </row>
    <row r="59" spans="1:22" s="4" customFormat="1" ht="135" customHeight="1" x14ac:dyDescent="0.25">
      <c r="A59" s="51">
        <v>20</v>
      </c>
      <c r="B59" s="51" t="s">
        <v>249</v>
      </c>
      <c r="C59" s="51" t="s">
        <v>879</v>
      </c>
      <c r="D59" s="47" t="s">
        <v>95</v>
      </c>
      <c r="E59" s="47">
        <v>31</v>
      </c>
      <c r="F59" s="47">
        <v>1245.73</v>
      </c>
      <c r="G59" s="47">
        <v>1119.33</v>
      </c>
      <c r="H59" s="47">
        <v>1</v>
      </c>
      <c r="I59" s="47">
        <v>1</v>
      </c>
      <c r="J59" s="47">
        <v>2.8050000000000002</v>
      </c>
      <c r="K59" s="47">
        <v>2.8050000000000002</v>
      </c>
      <c r="L59" s="51" t="s">
        <v>880</v>
      </c>
      <c r="M59" s="43" t="s">
        <v>58</v>
      </c>
      <c r="N59" s="13" t="s">
        <v>50</v>
      </c>
      <c r="O59" s="43" t="s">
        <v>310</v>
      </c>
      <c r="P59" s="1">
        <v>41620</v>
      </c>
      <c r="Q59" s="10" t="s">
        <v>50</v>
      </c>
      <c r="R59" s="47" t="s">
        <v>15</v>
      </c>
      <c r="S59" s="77">
        <v>0.23</v>
      </c>
      <c r="T59" s="78"/>
      <c r="U59" s="8"/>
      <c r="V59" s="47"/>
    </row>
    <row r="60" spans="1:22" s="4" customFormat="1" ht="148.5" customHeight="1" x14ac:dyDescent="0.25">
      <c r="A60" s="53"/>
      <c r="B60" s="53"/>
      <c r="C60" s="53"/>
      <c r="D60" s="47" t="s">
        <v>54</v>
      </c>
      <c r="E60" s="47">
        <v>28</v>
      </c>
      <c r="F60" s="47">
        <v>1055.8</v>
      </c>
      <c r="G60" s="47">
        <v>584.77</v>
      </c>
      <c r="H60" s="47">
        <v>1</v>
      </c>
      <c r="I60" s="47">
        <v>1</v>
      </c>
      <c r="J60" s="47">
        <v>28.718</v>
      </c>
      <c r="K60" s="47">
        <v>28.718</v>
      </c>
      <c r="L60" s="53"/>
      <c r="M60" s="43" t="s">
        <v>58</v>
      </c>
      <c r="N60" s="13" t="s">
        <v>50</v>
      </c>
      <c r="O60" s="43" t="s">
        <v>310</v>
      </c>
      <c r="P60" s="1">
        <v>41613</v>
      </c>
      <c r="Q60" s="10">
        <v>43830</v>
      </c>
      <c r="R60" s="47" t="s">
        <v>15</v>
      </c>
      <c r="S60" s="57"/>
      <c r="T60" s="44"/>
      <c r="U60" s="8"/>
      <c r="V60" s="47"/>
    </row>
    <row r="61" spans="1:22" s="4" customFormat="1" ht="108.75" customHeight="1" x14ac:dyDescent="0.25">
      <c r="A61" s="53"/>
      <c r="B61" s="53"/>
      <c r="C61" s="53"/>
      <c r="D61" s="47" t="s">
        <v>55</v>
      </c>
      <c r="E61" s="47">
        <v>211</v>
      </c>
      <c r="F61" s="47">
        <v>9016.69</v>
      </c>
      <c r="G61" s="47">
        <v>1142.1099999999999</v>
      </c>
      <c r="H61" s="47">
        <v>2</v>
      </c>
      <c r="I61" s="47" t="s">
        <v>474</v>
      </c>
      <c r="J61" s="47">
        <v>3.0990000000000002</v>
      </c>
      <c r="K61" s="47" t="s">
        <v>474</v>
      </c>
      <c r="L61" s="53"/>
      <c r="M61" s="43" t="s">
        <v>58</v>
      </c>
      <c r="N61" s="13" t="s">
        <v>50</v>
      </c>
      <c r="O61" s="43" t="s">
        <v>310</v>
      </c>
      <c r="P61" s="1">
        <v>41613</v>
      </c>
      <c r="Q61" s="10" t="s">
        <v>881</v>
      </c>
      <c r="R61" s="47" t="s">
        <v>15</v>
      </c>
      <c r="S61" s="57"/>
      <c r="T61" s="79"/>
      <c r="U61" s="50"/>
      <c r="V61" s="34"/>
    </row>
    <row r="62" spans="1:22" s="4" customFormat="1" ht="102.75" customHeight="1" x14ac:dyDescent="0.25">
      <c r="A62" s="53"/>
      <c r="B62" s="53"/>
      <c r="C62" s="53"/>
      <c r="D62" s="47" t="s">
        <v>56</v>
      </c>
      <c r="E62" s="47">
        <v>212</v>
      </c>
      <c r="F62" s="47">
        <v>9027.5</v>
      </c>
      <c r="G62" s="47">
        <v>504.34</v>
      </c>
      <c r="H62" s="47">
        <v>1</v>
      </c>
      <c r="I62" s="47" t="s">
        <v>474</v>
      </c>
      <c r="J62" s="47">
        <v>3.8195000000000001</v>
      </c>
      <c r="K62" s="47" t="s">
        <v>474</v>
      </c>
      <c r="L62" s="53"/>
      <c r="M62" s="43" t="s">
        <v>59</v>
      </c>
      <c r="N62" s="47" t="s">
        <v>51</v>
      </c>
      <c r="O62" s="43" t="s">
        <v>310</v>
      </c>
      <c r="P62" s="1">
        <v>41613</v>
      </c>
      <c r="Q62" s="10" t="s">
        <v>774</v>
      </c>
      <c r="R62" s="47" t="s">
        <v>15</v>
      </c>
      <c r="S62" s="57"/>
      <c r="T62" s="21"/>
      <c r="U62" s="8"/>
      <c r="V62" s="47"/>
    </row>
    <row r="63" spans="1:22" s="4" customFormat="1" ht="123.75" customHeight="1" x14ac:dyDescent="0.25">
      <c r="A63" s="53"/>
      <c r="B63" s="53"/>
      <c r="C63" s="53"/>
      <c r="D63" s="47" t="s">
        <v>57</v>
      </c>
      <c r="E63" s="43">
        <v>210</v>
      </c>
      <c r="F63" s="43">
        <v>8998.84</v>
      </c>
      <c r="G63" s="43">
        <v>2178.9699999999998</v>
      </c>
      <c r="H63" s="47">
        <v>208</v>
      </c>
      <c r="I63" s="47" t="s">
        <v>474</v>
      </c>
      <c r="J63" s="47">
        <v>306.10899999999998</v>
      </c>
      <c r="K63" s="47" t="s">
        <v>474</v>
      </c>
      <c r="L63" s="53"/>
      <c r="M63" s="43" t="s">
        <v>58</v>
      </c>
      <c r="N63" s="13" t="s">
        <v>50</v>
      </c>
      <c r="O63" s="43" t="s">
        <v>310</v>
      </c>
      <c r="P63" s="1">
        <v>41613</v>
      </c>
      <c r="Q63" s="10" t="s">
        <v>773</v>
      </c>
      <c r="R63" s="47" t="s">
        <v>15</v>
      </c>
      <c r="S63" s="57"/>
      <c r="T63" s="21"/>
      <c r="U63" s="8"/>
      <c r="V63" s="47"/>
    </row>
    <row r="64" spans="1:22" s="4" customFormat="1" ht="129" customHeight="1" x14ac:dyDescent="0.25">
      <c r="A64" s="55"/>
      <c r="B64" s="55"/>
      <c r="C64" s="53"/>
      <c r="D64" s="47" t="s">
        <v>52</v>
      </c>
      <c r="E64" s="43">
        <v>88</v>
      </c>
      <c r="F64" s="43">
        <v>2306.5100000000002</v>
      </c>
      <c r="G64" s="43">
        <v>1580</v>
      </c>
      <c r="H64" s="47">
        <v>0</v>
      </c>
      <c r="I64" s="47">
        <v>0</v>
      </c>
      <c r="J64" s="47">
        <v>0</v>
      </c>
      <c r="K64" s="47">
        <v>0</v>
      </c>
      <c r="L64" s="55"/>
      <c r="M64" s="43" t="s">
        <v>53</v>
      </c>
      <c r="N64" s="43" t="s">
        <v>51</v>
      </c>
      <c r="O64" s="43" t="s">
        <v>310</v>
      </c>
      <c r="P64" s="27"/>
      <c r="Q64" s="28" t="s">
        <v>51</v>
      </c>
      <c r="R64" s="47" t="s">
        <v>15</v>
      </c>
      <c r="S64" s="57"/>
      <c r="T64" s="20"/>
      <c r="U64" s="20"/>
      <c r="V64" s="47"/>
    </row>
    <row r="65" spans="1:22" s="4" customFormat="1" ht="162.75" customHeight="1" x14ac:dyDescent="0.25">
      <c r="A65" s="42">
        <v>21</v>
      </c>
      <c r="B65" s="42" t="s">
        <v>138</v>
      </c>
      <c r="C65" s="42" t="s">
        <v>838</v>
      </c>
      <c r="D65" s="42" t="s">
        <v>96</v>
      </c>
      <c r="E65" s="42">
        <v>163</v>
      </c>
      <c r="F65" s="42">
        <f>4095+4236.2</f>
        <v>8331.2000000000007</v>
      </c>
      <c r="G65" s="42">
        <f>945+1001.8+2789.7</f>
        <v>4736.5</v>
      </c>
      <c r="H65" s="42">
        <v>104</v>
      </c>
      <c r="I65" s="42">
        <v>94</v>
      </c>
      <c r="J65" s="42">
        <v>253.4</v>
      </c>
      <c r="K65" s="42">
        <v>237.3</v>
      </c>
      <c r="L65" s="42" t="s">
        <v>758</v>
      </c>
      <c r="M65" s="42" t="s">
        <v>73</v>
      </c>
      <c r="N65" s="42" t="s">
        <v>163</v>
      </c>
      <c r="O65" s="42" t="s">
        <v>281</v>
      </c>
      <c r="P65" s="19">
        <v>42662</v>
      </c>
      <c r="Q65" s="42" t="s">
        <v>759</v>
      </c>
      <c r="R65" s="42" t="s">
        <v>21</v>
      </c>
      <c r="S65" s="42">
        <v>0.6</v>
      </c>
      <c r="T65" s="42"/>
      <c r="U65" s="26" t="s">
        <v>839</v>
      </c>
      <c r="V65" s="47"/>
    </row>
    <row r="66" spans="1:22" s="4" customFormat="1" ht="147.75" customHeight="1" x14ac:dyDescent="0.25">
      <c r="A66" s="51">
        <v>22</v>
      </c>
      <c r="B66" s="51" t="s">
        <v>458</v>
      </c>
      <c r="C66" s="51" t="s">
        <v>804</v>
      </c>
      <c r="D66" s="47" t="s">
        <v>740</v>
      </c>
      <c r="E66" s="47" t="s">
        <v>167</v>
      </c>
      <c r="F66" s="47">
        <v>8565.2800000000007</v>
      </c>
      <c r="G66" s="47">
        <f>431.48+73</f>
        <v>504.48</v>
      </c>
      <c r="H66" s="37">
        <v>348</v>
      </c>
      <c r="I66" s="47">
        <v>348</v>
      </c>
      <c r="J66" s="47">
        <v>5.0000000000000001E-3</v>
      </c>
      <c r="K66" s="47">
        <v>5.0000000000000001E-3</v>
      </c>
      <c r="L66" s="47" t="s">
        <v>133</v>
      </c>
      <c r="M66" s="47" t="s">
        <v>25</v>
      </c>
      <c r="N66" s="1"/>
      <c r="O66" s="1"/>
      <c r="P66" s="1">
        <v>42069</v>
      </c>
      <c r="Q66" s="14" t="s">
        <v>29</v>
      </c>
      <c r="R66" s="47" t="s">
        <v>12</v>
      </c>
      <c r="S66" s="33">
        <v>1</v>
      </c>
      <c r="T66" s="47" t="s">
        <v>103</v>
      </c>
      <c r="U66" s="8" t="s">
        <v>220</v>
      </c>
      <c r="V66" s="47"/>
    </row>
    <row r="67" spans="1:22" s="4" customFormat="1" ht="135" x14ac:dyDescent="0.25">
      <c r="A67" s="55"/>
      <c r="B67" s="55"/>
      <c r="C67" s="55"/>
      <c r="D67" s="47" t="s">
        <v>132</v>
      </c>
      <c r="E67" s="47" t="s">
        <v>741</v>
      </c>
      <c r="F67" s="47">
        <v>9170.2000000000007</v>
      </c>
      <c r="G67" s="47">
        <v>431.48</v>
      </c>
      <c r="H67" s="37">
        <v>327</v>
      </c>
      <c r="I67" s="47">
        <v>327</v>
      </c>
      <c r="J67" s="47">
        <v>1.431</v>
      </c>
      <c r="K67" s="47">
        <v>1.431</v>
      </c>
      <c r="L67" s="47" t="s">
        <v>134</v>
      </c>
      <c r="M67" s="47" t="s">
        <v>79</v>
      </c>
      <c r="N67" s="1"/>
      <c r="O67" s="1"/>
      <c r="P67" s="1">
        <v>42409</v>
      </c>
      <c r="Q67" s="14" t="s">
        <v>234</v>
      </c>
      <c r="R67" s="47" t="s">
        <v>135</v>
      </c>
      <c r="S67" s="33">
        <v>1</v>
      </c>
      <c r="T67" s="47"/>
      <c r="U67" s="8" t="s">
        <v>242</v>
      </c>
      <c r="V67" s="47"/>
    </row>
    <row r="68" spans="1:22" s="4" customFormat="1" ht="165" x14ac:dyDescent="0.25">
      <c r="A68" s="42">
        <v>23</v>
      </c>
      <c r="B68" s="42" t="s">
        <v>121</v>
      </c>
      <c r="C68" s="42"/>
      <c r="D68" s="42" t="s">
        <v>69</v>
      </c>
      <c r="E68" s="42">
        <v>54</v>
      </c>
      <c r="F68" s="42">
        <v>2684.27</v>
      </c>
      <c r="G68" s="42">
        <v>0</v>
      </c>
      <c r="H68" s="42">
        <v>10</v>
      </c>
      <c r="I68" s="42">
        <v>7</v>
      </c>
      <c r="J68" s="42">
        <v>16.7</v>
      </c>
      <c r="K68" s="42">
        <v>10.75</v>
      </c>
      <c r="L68" s="42" t="s">
        <v>355</v>
      </c>
      <c r="M68" s="42" t="s">
        <v>67</v>
      </c>
      <c r="N68" s="80" t="s">
        <v>467</v>
      </c>
      <c r="O68" s="80" t="s">
        <v>309</v>
      </c>
      <c r="P68" s="19">
        <v>41837</v>
      </c>
      <c r="Q68" s="81" t="s">
        <v>356</v>
      </c>
      <c r="R68" s="47" t="s">
        <v>68</v>
      </c>
      <c r="S68" s="47" t="s">
        <v>15</v>
      </c>
      <c r="T68" s="42"/>
      <c r="U68" s="26"/>
      <c r="V68" s="47"/>
    </row>
    <row r="69" spans="1:22" s="4" customFormat="1" ht="120" x14ac:dyDescent="0.25">
      <c r="A69" s="47">
        <v>24</v>
      </c>
      <c r="B69" s="47" t="s">
        <v>129</v>
      </c>
      <c r="C69" s="47" t="s">
        <v>863</v>
      </c>
      <c r="D69" s="47" t="s">
        <v>130</v>
      </c>
      <c r="E69" s="47">
        <v>42</v>
      </c>
      <c r="F69" s="47">
        <v>0</v>
      </c>
      <c r="G69" s="47">
        <v>4128</v>
      </c>
      <c r="H69" s="47">
        <v>3</v>
      </c>
      <c r="I69" s="47">
        <v>3</v>
      </c>
      <c r="J69" s="47">
        <v>6.7</v>
      </c>
      <c r="K69" s="47">
        <v>6.7</v>
      </c>
      <c r="L69" s="42" t="s">
        <v>659</v>
      </c>
      <c r="M69" s="47" t="s">
        <v>60</v>
      </c>
      <c r="N69" s="47"/>
      <c r="O69" s="47" t="s">
        <v>308</v>
      </c>
      <c r="P69" s="1">
        <v>41736</v>
      </c>
      <c r="Q69" s="10" t="s">
        <v>156</v>
      </c>
      <c r="R69" s="47" t="s">
        <v>15</v>
      </c>
      <c r="S69" s="33"/>
      <c r="T69" s="33"/>
      <c r="U69" s="8"/>
      <c r="V69" s="47"/>
    </row>
    <row r="70" spans="1:22" s="4" customFormat="1" ht="158.25" customHeight="1" x14ac:dyDescent="0.25">
      <c r="A70" s="42">
        <v>25</v>
      </c>
      <c r="B70" s="42" t="s">
        <v>124</v>
      </c>
      <c r="C70" s="42" t="s">
        <v>798</v>
      </c>
      <c r="D70" s="47" t="s">
        <v>202</v>
      </c>
      <c r="E70" s="47">
        <v>53</v>
      </c>
      <c r="F70" s="47">
        <f>2759.52+112.74</f>
        <v>2872.2599999999998</v>
      </c>
      <c r="G70" s="47">
        <v>112.74</v>
      </c>
      <c r="H70" s="47">
        <v>1</v>
      </c>
      <c r="I70" s="47" t="s">
        <v>474</v>
      </c>
      <c r="J70" s="71">
        <v>2.5</v>
      </c>
      <c r="K70" s="71" t="s">
        <v>474</v>
      </c>
      <c r="L70" s="47" t="s">
        <v>342</v>
      </c>
      <c r="M70" s="47" t="s">
        <v>203</v>
      </c>
      <c r="N70" s="1" t="s">
        <v>235</v>
      </c>
      <c r="O70" s="1"/>
      <c r="P70" s="1">
        <v>42914</v>
      </c>
      <c r="Q70" s="10">
        <v>43709</v>
      </c>
      <c r="R70" s="47" t="s">
        <v>502</v>
      </c>
      <c r="S70" s="73" t="s">
        <v>15</v>
      </c>
      <c r="T70" s="47"/>
      <c r="U70" s="8" t="s">
        <v>767</v>
      </c>
      <c r="V70" s="47"/>
    </row>
    <row r="71" spans="1:22" s="29" customFormat="1" ht="105" x14ac:dyDescent="0.25">
      <c r="A71" s="42">
        <v>26</v>
      </c>
      <c r="B71" s="42" t="s">
        <v>94</v>
      </c>
      <c r="D71" s="47" t="s">
        <v>136</v>
      </c>
      <c r="E71" s="47">
        <v>90</v>
      </c>
      <c r="F71" s="47">
        <v>4650.01</v>
      </c>
      <c r="G71" s="47">
        <v>649.47</v>
      </c>
      <c r="H71" s="47">
        <v>101</v>
      </c>
      <c r="I71" s="47">
        <v>96</v>
      </c>
      <c r="J71" s="47">
        <v>244.1</v>
      </c>
      <c r="K71" s="47">
        <v>234</v>
      </c>
      <c r="L71" s="47" t="s">
        <v>137</v>
      </c>
      <c r="M71" s="47" t="s">
        <v>119</v>
      </c>
      <c r="N71" s="47" t="s">
        <v>412</v>
      </c>
      <c r="O71" s="47"/>
      <c r="P71" s="1">
        <v>42559</v>
      </c>
      <c r="Q71" s="10" t="s">
        <v>19</v>
      </c>
      <c r="R71" s="47"/>
      <c r="S71" s="33"/>
      <c r="T71" s="47"/>
      <c r="U71" s="8" t="s">
        <v>509</v>
      </c>
      <c r="V71" s="47"/>
    </row>
    <row r="72" spans="1:22" s="4" customFormat="1" ht="189" customHeight="1" x14ac:dyDescent="0.25">
      <c r="A72" s="42" t="s">
        <v>771</v>
      </c>
      <c r="B72" s="42" t="s">
        <v>49</v>
      </c>
      <c r="C72" s="47"/>
      <c r="D72" s="47" t="s">
        <v>150</v>
      </c>
      <c r="E72" s="47" t="s">
        <v>353</v>
      </c>
      <c r="F72" s="47">
        <v>23534.29</v>
      </c>
      <c r="G72" s="47">
        <v>70.72</v>
      </c>
      <c r="H72" s="47">
        <v>75</v>
      </c>
      <c r="I72" s="47">
        <v>74</v>
      </c>
      <c r="J72" s="47">
        <v>208.43899999999999</v>
      </c>
      <c r="K72" s="47">
        <v>206.39699999999999</v>
      </c>
      <c r="L72" s="42" t="s">
        <v>377</v>
      </c>
      <c r="M72" s="47" t="s">
        <v>23</v>
      </c>
      <c r="N72" s="47" t="s">
        <v>19</v>
      </c>
      <c r="O72" s="47" t="s">
        <v>286</v>
      </c>
      <c r="P72" s="1">
        <v>42367</v>
      </c>
      <c r="Q72" s="10" t="s">
        <v>19</v>
      </c>
      <c r="R72" s="47" t="s">
        <v>354</v>
      </c>
      <c r="S72" s="25">
        <v>0.79679999999999995</v>
      </c>
      <c r="T72" s="47"/>
      <c r="U72" s="8" t="s">
        <v>510</v>
      </c>
      <c r="V72" s="47" t="s">
        <v>156</v>
      </c>
    </row>
    <row r="73" spans="1:22" s="4" customFormat="1" ht="237" customHeight="1" x14ac:dyDescent="0.25">
      <c r="A73" s="42">
        <v>28</v>
      </c>
      <c r="B73" s="42" t="s">
        <v>252</v>
      </c>
      <c r="C73" s="42"/>
      <c r="D73" s="47" t="s">
        <v>332</v>
      </c>
      <c r="E73" s="43">
        <v>64</v>
      </c>
      <c r="F73" s="43">
        <v>3787.52</v>
      </c>
      <c r="G73" s="47">
        <v>463.43</v>
      </c>
      <c r="H73" s="47">
        <v>15</v>
      </c>
      <c r="I73" s="34">
        <v>10</v>
      </c>
      <c r="J73" s="47">
        <v>207.01</v>
      </c>
      <c r="K73" s="47">
        <v>188.61</v>
      </c>
      <c r="L73" s="47" t="s">
        <v>882</v>
      </c>
      <c r="M73" s="43"/>
      <c r="N73" s="43" t="s">
        <v>246</v>
      </c>
      <c r="O73" s="43"/>
      <c r="P73" s="1">
        <v>40774</v>
      </c>
      <c r="Q73" s="10" t="s">
        <v>163</v>
      </c>
      <c r="R73" s="1" t="s">
        <v>16</v>
      </c>
      <c r="S73" s="47" t="s">
        <v>15</v>
      </c>
      <c r="T73" s="47"/>
      <c r="U73" s="8"/>
      <c r="V73" s="47"/>
    </row>
    <row r="74" spans="1:22" s="4" customFormat="1" ht="120" customHeight="1" x14ac:dyDescent="0.25">
      <c r="A74" s="53">
        <v>30</v>
      </c>
      <c r="B74" s="51" t="s">
        <v>39</v>
      </c>
      <c r="C74" s="51" t="s">
        <v>842</v>
      </c>
      <c r="D74" s="47" t="s">
        <v>336</v>
      </c>
      <c r="E74" s="47">
        <v>10</v>
      </c>
      <c r="F74" s="47">
        <v>766</v>
      </c>
      <c r="G74" s="47">
        <v>0</v>
      </c>
      <c r="H74" s="47">
        <v>10</v>
      </c>
      <c r="I74" s="47" t="s">
        <v>15</v>
      </c>
      <c r="J74" s="47">
        <v>25.78</v>
      </c>
      <c r="K74" s="47" t="s">
        <v>15</v>
      </c>
      <c r="L74" s="47" t="s">
        <v>475</v>
      </c>
      <c r="M74" s="47"/>
      <c r="N74" s="47" t="s">
        <v>51</v>
      </c>
      <c r="O74" s="47"/>
      <c r="P74" s="1">
        <v>43276</v>
      </c>
      <c r="Q74" s="10" t="s">
        <v>163</v>
      </c>
      <c r="R74" s="47"/>
      <c r="S74" s="33">
        <v>1</v>
      </c>
      <c r="T74" s="47"/>
      <c r="U74" s="8" t="s">
        <v>476</v>
      </c>
      <c r="V74" s="47"/>
    </row>
    <row r="75" spans="1:22" s="4" customFormat="1" ht="75" x14ac:dyDescent="0.25">
      <c r="A75" s="53"/>
      <c r="B75" s="53"/>
      <c r="C75" s="53"/>
      <c r="D75" s="47" t="s">
        <v>688</v>
      </c>
      <c r="E75" s="47">
        <v>9</v>
      </c>
      <c r="F75" s="47">
        <v>689.4</v>
      </c>
      <c r="G75" s="47"/>
      <c r="H75" s="47">
        <v>0</v>
      </c>
      <c r="I75" s="47">
        <v>0</v>
      </c>
      <c r="J75" s="47">
        <v>0</v>
      </c>
      <c r="K75" s="47">
        <v>0</v>
      </c>
      <c r="L75" s="47" t="s">
        <v>689</v>
      </c>
      <c r="M75" s="47" t="s">
        <v>462</v>
      </c>
      <c r="N75" s="47"/>
      <c r="O75" s="47"/>
      <c r="P75" s="1">
        <v>43404</v>
      </c>
      <c r="Q75" s="10">
        <v>43690</v>
      </c>
      <c r="R75" s="47"/>
      <c r="S75" s="33">
        <v>1</v>
      </c>
      <c r="T75" s="47"/>
      <c r="U75" s="8" t="s">
        <v>690</v>
      </c>
      <c r="V75" s="47"/>
    </row>
    <row r="76" spans="1:22" s="4" customFormat="1" ht="134.25" customHeight="1" x14ac:dyDescent="0.25">
      <c r="A76" s="53"/>
      <c r="B76" s="53"/>
      <c r="C76" s="53"/>
      <c r="D76" s="47" t="s">
        <v>693</v>
      </c>
      <c r="E76" s="47">
        <v>10</v>
      </c>
      <c r="F76" s="47">
        <v>766</v>
      </c>
      <c r="G76" s="47"/>
      <c r="H76" s="47">
        <v>10</v>
      </c>
      <c r="I76" s="47">
        <v>10</v>
      </c>
      <c r="J76" s="47">
        <v>27</v>
      </c>
      <c r="K76" s="47">
        <v>27</v>
      </c>
      <c r="L76" s="47" t="s">
        <v>694</v>
      </c>
      <c r="M76" s="47" t="s">
        <v>560</v>
      </c>
      <c r="N76" s="47"/>
      <c r="O76" s="47"/>
      <c r="P76" s="1">
        <v>43475</v>
      </c>
      <c r="Q76" s="10">
        <v>43921</v>
      </c>
      <c r="R76" s="47"/>
      <c r="S76" s="47"/>
      <c r="T76" s="47"/>
      <c r="U76" s="8" t="s">
        <v>843</v>
      </c>
      <c r="V76" s="47"/>
    </row>
    <row r="77" spans="1:22" s="4" customFormat="1" ht="114.75" customHeight="1" x14ac:dyDescent="0.25">
      <c r="A77" s="53"/>
      <c r="B77" s="53"/>
      <c r="C77" s="53"/>
      <c r="D77" s="47" t="s">
        <v>691</v>
      </c>
      <c r="E77" s="47">
        <v>10</v>
      </c>
      <c r="F77" s="47">
        <v>1017</v>
      </c>
      <c r="G77" s="47"/>
      <c r="H77" s="47">
        <v>10</v>
      </c>
      <c r="I77" s="47">
        <v>10</v>
      </c>
      <c r="J77" s="47">
        <v>33.25</v>
      </c>
      <c r="K77" s="47">
        <v>33.25</v>
      </c>
      <c r="L77" s="47" t="s">
        <v>692</v>
      </c>
      <c r="M77" s="47" t="s">
        <v>560</v>
      </c>
      <c r="N77" s="47"/>
      <c r="O77" s="47"/>
      <c r="P77" s="1">
        <v>43517</v>
      </c>
      <c r="Q77" s="10">
        <v>43921</v>
      </c>
      <c r="R77" s="47"/>
      <c r="S77" s="47"/>
      <c r="T77" s="47"/>
      <c r="U77" s="8"/>
      <c r="V77" s="47"/>
    </row>
    <row r="78" spans="1:22" s="4" customFormat="1" ht="119.25" customHeight="1" x14ac:dyDescent="0.25">
      <c r="A78" s="53"/>
      <c r="B78" s="53"/>
      <c r="C78" s="53"/>
      <c r="D78" s="47" t="s">
        <v>526</v>
      </c>
      <c r="E78" s="47">
        <v>36</v>
      </c>
      <c r="F78" s="47">
        <v>1192.8399999999999</v>
      </c>
      <c r="G78" s="47"/>
      <c r="H78" s="47">
        <v>36</v>
      </c>
      <c r="I78" s="47">
        <v>36</v>
      </c>
      <c r="J78" s="47">
        <v>40.700000000000003</v>
      </c>
      <c r="K78" s="47">
        <v>40.700000000000003</v>
      </c>
      <c r="L78" s="47" t="s">
        <v>695</v>
      </c>
      <c r="M78" s="47" t="s">
        <v>560</v>
      </c>
      <c r="N78" s="47"/>
      <c r="O78" s="47"/>
      <c r="P78" s="1">
        <v>43525</v>
      </c>
      <c r="Q78" s="10" t="s">
        <v>844</v>
      </c>
      <c r="R78" s="47"/>
      <c r="S78" s="47"/>
      <c r="T78" s="47"/>
      <c r="U78" s="8"/>
      <c r="V78" s="47"/>
    </row>
    <row r="79" spans="1:22" s="4" customFormat="1" ht="117.75" customHeight="1" x14ac:dyDescent="0.25">
      <c r="A79" s="53"/>
      <c r="B79" s="53"/>
      <c r="C79" s="53"/>
      <c r="D79" s="47" t="s">
        <v>696</v>
      </c>
      <c r="E79" s="47">
        <v>8</v>
      </c>
      <c r="F79" s="47">
        <v>444</v>
      </c>
      <c r="G79" s="47"/>
      <c r="H79" s="47">
        <v>8</v>
      </c>
      <c r="I79" s="47">
        <v>8</v>
      </c>
      <c r="J79" s="47">
        <v>15.76</v>
      </c>
      <c r="K79" s="47">
        <v>15.76</v>
      </c>
      <c r="L79" s="47" t="s">
        <v>697</v>
      </c>
      <c r="M79" s="47" t="s">
        <v>560</v>
      </c>
      <c r="N79" s="47"/>
      <c r="O79" s="47"/>
      <c r="P79" s="1">
        <v>43536</v>
      </c>
      <c r="Q79" s="10">
        <v>43921</v>
      </c>
      <c r="R79" s="47"/>
      <c r="S79" s="47"/>
      <c r="T79" s="47"/>
      <c r="U79" s="8" t="s">
        <v>845</v>
      </c>
      <c r="V79" s="47"/>
    </row>
    <row r="80" spans="1:22" s="30" customFormat="1" ht="171.75" customHeight="1" x14ac:dyDescent="0.25">
      <c r="A80" s="53"/>
      <c r="B80" s="53"/>
      <c r="C80" s="53"/>
      <c r="D80" s="82" t="s">
        <v>702</v>
      </c>
      <c r="E80" s="47">
        <v>18</v>
      </c>
      <c r="F80" s="47"/>
      <c r="G80" s="47"/>
      <c r="H80" s="47">
        <v>18</v>
      </c>
      <c r="I80" s="47">
        <v>18</v>
      </c>
      <c r="J80" s="47">
        <v>35.32</v>
      </c>
      <c r="K80" s="47">
        <v>35.32</v>
      </c>
      <c r="L80" s="47" t="s">
        <v>703</v>
      </c>
      <c r="M80" s="47"/>
      <c r="N80" s="47"/>
      <c r="O80" s="47"/>
      <c r="P80" s="1">
        <v>43601</v>
      </c>
      <c r="Q80" s="10">
        <v>44012</v>
      </c>
      <c r="R80" s="47"/>
      <c r="S80" s="47"/>
      <c r="T80" s="47"/>
      <c r="U80" s="8"/>
      <c r="V80" s="47"/>
    </row>
    <row r="81" spans="1:22" s="4" customFormat="1" ht="135.75" customHeight="1" x14ac:dyDescent="0.25">
      <c r="A81" s="53"/>
      <c r="B81" s="53"/>
      <c r="C81" s="53"/>
      <c r="D81" s="47" t="s">
        <v>698</v>
      </c>
      <c r="E81" s="43">
        <v>9</v>
      </c>
      <c r="F81" s="43"/>
      <c r="G81" s="43"/>
      <c r="H81" s="43">
        <v>9</v>
      </c>
      <c r="I81" s="43">
        <v>9</v>
      </c>
      <c r="J81" s="43">
        <v>24.29</v>
      </c>
      <c r="K81" s="43">
        <v>24.29</v>
      </c>
      <c r="L81" s="47" t="s">
        <v>699</v>
      </c>
      <c r="M81" s="43"/>
      <c r="N81" s="43"/>
      <c r="O81" s="43"/>
      <c r="P81" s="27">
        <v>43600</v>
      </c>
      <c r="Q81" s="28">
        <v>43921</v>
      </c>
      <c r="R81" s="43"/>
      <c r="S81" s="43"/>
      <c r="T81" s="43"/>
      <c r="U81" s="8" t="s">
        <v>846</v>
      </c>
      <c r="V81" s="47"/>
    </row>
    <row r="82" spans="1:22" s="4" customFormat="1" ht="157.5" customHeight="1" x14ac:dyDescent="0.25">
      <c r="A82" s="53"/>
      <c r="B82" s="53"/>
      <c r="C82" s="53"/>
      <c r="D82" s="47" t="s">
        <v>706</v>
      </c>
      <c r="E82" s="43">
        <v>10</v>
      </c>
      <c r="F82" s="43"/>
      <c r="G82" s="43"/>
      <c r="H82" s="43">
        <v>10</v>
      </c>
      <c r="I82" s="43">
        <v>10</v>
      </c>
      <c r="J82" s="43">
        <v>32.950000000000003</v>
      </c>
      <c r="K82" s="43">
        <v>32.950000000000003</v>
      </c>
      <c r="L82" s="47" t="s">
        <v>707</v>
      </c>
      <c r="M82" s="43"/>
      <c r="N82" s="43"/>
      <c r="O82" s="43"/>
      <c r="P82" s="27">
        <v>43601</v>
      </c>
      <c r="Q82" s="28">
        <v>44012</v>
      </c>
      <c r="R82" s="43"/>
      <c r="S82" s="43"/>
      <c r="T82" s="43"/>
      <c r="U82" s="20"/>
      <c r="V82" s="47"/>
    </row>
    <row r="83" spans="1:22" s="4" customFormat="1" ht="141.75" customHeight="1" x14ac:dyDescent="0.25">
      <c r="A83" s="53"/>
      <c r="B83" s="53"/>
      <c r="C83" s="53"/>
      <c r="D83" s="43" t="s">
        <v>700</v>
      </c>
      <c r="E83" s="43">
        <v>20</v>
      </c>
      <c r="F83" s="43"/>
      <c r="G83" s="43"/>
      <c r="H83" s="43">
        <v>20</v>
      </c>
      <c r="I83" s="43">
        <v>20</v>
      </c>
      <c r="J83" s="43">
        <v>39.81</v>
      </c>
      <c r="K83" s="43">
        <v>39.81</v>
      </c>
      <c r="L83" s="47" t="s">
        <v>701</v>
      </c>
      <c r="M83" s="43"/>
      <c r="N83" s="43"/>
      <c r="O83" s="43"/>
      <c r="P83" s="27">
        <v>43607</v>
      </c>
      <c r="Q83" s="28">
        <v>43646</v>
      </c>
      <c r="R83" s="43"/>
      <c r="S83" s="43"/>
      <c r="T83" s="43"/>
      <c r="U83" s="20"/>
      <c r="V83" s="47"/>
    </row>
    <row r="84" spans="1:22" s="4" customFormat="1" ht="149.25" customHeight="1" x14ac:dyDescent="0.25">
      <c r="A84" s="53"/>
      <c r="B84" s="53"/>
      <c r="C84" s="53"/>
      <c r="D84" s="47" t="s">
        <v>704</v>
      </c>
      <c r="E84" s="43">
        <v>9</v>
      </c>
      <c r="F84" s="43"/>
      <c r="G84" s="43"/>
      <c r="H84" s="43">
        <v>9</v>
      </c>
      <c r="I84" s="43">
        <v>9</v>
      </c>
      <c r="J84" s="43">
        <v>24.32</v>
      </c>
      <c r="K84" s="43">
        <v>24.32</v>
      </c>
      <c r="L84" s="47" t="s">
        <v>705</v>
      </c>
      <c r="M84" s="43"/>
      <c r="N84" s="43"/>
      <c r="O84" s="43"/>
      <c r="P84" s="27">
        <v>43601</v>
      </c>
      <c r="Q84" s="28">
        <v>44012</v>
      </c>
      <c r="R84" s="43"/>
      <c r="S84" s="43"/>
      <c r="T84" s="43"/>
      <c r="U84" s="20"/>
      <c r="V84" s="47"/>
    </row>
    <row r="85" spans="1:22" s="4" customFormat="1" ht="97.5" customHeight="1" x14ac:dyDescent="0.25">
      <c r="A85" s="47">
        <v>31</v>
      </c>
      <c r="B85" s="42" t="s">
        <v>123</v>
      </c>
      <c r="C85" s="47" t="s">
        <v>808</v>
      </c>
      <c r="D85" s="47" t="s">
        <v>198</v>
      </c>
      <c r="E85" s="43">
        <v>47</v>
      </c>
      <c r="F85" s="43">
        <f>3256.08</f>
        <v>3256.08</v>
      </c>
      <c r="G85" s="43">
        <v>1187.54</v>
      </c>
      <c r="H85" s="43">
        <v>33</v>
      </c>
      <c r="I85" s="43">
        <v>33</v>
      </c>
      <c r="J85" s="43">
        <v>108.721</v>
      </c>
      <c r="K85" s="43">
        <v>108.721</v>
      </c>
      <c r="L85" s="43" t="s">
        <v>411</v>
      </c>
      <c r="M85" s="43" t="s">
        <v>199</v>
      </c>
      <c r="N85" s="43" t="s">
        <v>331</v>
      </c>
      <c r="O85" s="43" t="s">
        <v>277</v>
      </c>
      <c r="P85" s="27">
        <v>42916</v>
      </c>
      <c r="Q85" s="28" t="s">
        <v>200</v>
      </c>
      <c r="R85" s="47"/>
      <c r="S85" s="33"/>
      <c r="T85" s="47"/>
      <c r="U85" s="8"/>
      <c r="V85" s="47"/>
    </row>
    <row r="86" spans="1:22" s="4" customFormat="1" ht="140.25" customHeight="1" x14ac:dyDescent="0.25">
      <c r="A86" s="51">
        <v>32</v>
      </c>
      <c r="B86" s="51" t="s">
        <v>80</v>
      </c>
      <c r="C86" s="51"/>
      <c r="D86" s="47" t="s">
        <v>139</v>
      </c>
      <c r="E86" s="47">
        <v>448</v>
      </c>
      <c r="F86" s="47">
        <v>20013.38</v>
      </c>
      <c r="G86" s="24">
        <v>1195</v>
      </c>
      <c r="H86" s="47">
        <v>25</v>
      </c>
      <c r="I86" s="47">
        <v>25</v>
      </c>
      <c r="J86" s="47">
        <v>28.44</v>
      </c>
      <c r="K86" s="47">
        <v>28.44</v>
      </c>
      <c r="L86" s="53" t="s">
        <v>668</v>
      </c>
      <c r="M86" s="47" t="s">
        <v>141</v>
      </c>
      <c r="N86" s="1">
        <v>43505</v>
      </c>
      <c r="O86" s="47" t="s">
        <v>282</v>
      </c>
      <c r="P86" s="1">
        <v>42565</v>
      </c>
      <c r="Q86" s="1">
        <v>43505</v>
      </c>
      <c r="R86" s="47" t="s">
        <v>183</v>
      </c>
      <c r="S86" s="47"/>
      <c r="T86" s="47"/>
      <c r="U86" s="8" t="s">
        <v>503</v>
      </c>
      <c r="V86" s="47" t="s">
        <v>163</v>
      </c>
    </row>
    <row r="87" spans="1:22" s="4" customFormat="1" ht="143.25" customHeight="1" x14ac:dyDescent="0.25">
      <c r="A87" s="53"/>
      <c r="B87" s="55"/>
      <c r="C87" s="55"/>
      <c r="D87" s="47" t="s">
        <v>140</v>
      </c>
      <c r="E87" s="47">
        <v>288</v>
      </c>
      <c r="F87" s="47">
        <v>15478.72</v>
      </c>
      <c r="G87" s="24">
        <v>915</v>
      </c>
      <c r="H87" s="47">
        <v>28</v>
      </c>
      <c r="I87" s="47">
        <v>28</v>
      </c>
      <c r="J87" s="47">
        <v>38.119999999999997</v>
      </c>
      <c r="K87" s="47">
        <v>38.119999999999997</v>
      </c>
      <c r="L87" s="53"/>
      <c r="M87" s="47" t="s">
        <v>141</v>
      </c>
      <c r="N87" s="47"/>
      <c r="O87" s="47" t="s">
        <v>282</v>
      </c>
      <c r="P87" s="1">
        <v>42565</v>
      </c>
      <c r="Q87" s="10">
        <v>43477</v>
      </c>
      <c r="R87" s="47" t="s">
        <v>183</v>
      </c>
      <c r="S87" s="47"/>
      <c r="T87" s="47"/>
      <c r="U87" s="8" t="s">
        <v>504</v>
      </c>
      <c r="V87" s="47" t="s">
        <v>156</v>
      </c>
    </row>
    <row r="88" spans="1:22" s="4" customFormat="1" ht="181.5" customHeight="1" x14ac:dyDescent="0.25">
      <c r="A88" s="47">
        <v>33</v>
      </c>
      <c r="B88" s="47" t="s">
        <v>88</v>
      </c>
      <c r="C88" s="47" t="s">
        <v>777</v>
      </c>
      <c r="D88" s="47" t="s">
        <v>607</v>
      </c>
      <c r="E88" s="47">
        <v>255</v>
      </c>
      <c r="F88" s="47">
        <v>8175.4</v>
      </c>
      <c r="G88" s="47">
        <v>255.8</v>
      </c>
      <c r="H88" s="47">
        <v>255</v>
      </c>
      <c r="I88" s="47">
        <v>252</v>
      </c>
      <c r="J88" s="24">
        <v>391</v>
      </c>
      <c r="K88" s="47">
        <v>378.8</v>
      </c>
      <c r="L88" s="47" t="s">
        <v>608</v>
      </c>
      <c r="M88" s="47" t="s">
        <v>45</v>
      </c>
      <c r="N88" s="47" t="s">
        <v>609</v>
      </c>
      <c r="O88" s="47"/>
      <c r="P88" s="1">
        <v>42193</v>
      </c>
      <c r="Q88" s="10">
        <v>43797</v>
      </c>
      <c r="R88" s="47" t="s">
        <v>46</v>
      </c>
      <c r="S88" s="47" t="s">
        <v>27</v>
      </c>
      <c r="T88" s="47"/>
      <c r="U88" s="8" t="s">
        <v>778</v>
      </c>
      <c r="V88" s="47"/>
    </row>
    <row r="89" spans="1:22" s="4" customFormat="1" ht="276" customHeight="1" x14ac:dyDescent="0.25">
      <c r="A89" s="43">
        <v>34</v>
      </c>
      <c r="B89" s="42" t="s">
        <v>122</v>
      </c>
      <c r="C89" s="42" t="s">
        <v>821</v>
      </c>
      <c r="D89" s="47" t="s">
        <v>602</v>
      </c>
      <c r="E89" s="47">
        <v>74</v>
      </c>
      <c r="F89" s="47">
        <f>2879.66+209.24</f>
        <v>3088.8999999999996</v>
      </c>
      <c r="G89" s="47">
        <v>209.24</v>
      </c>
      <c r="H89" s="47">
        <v>27</v>
      </c>
      <c r="I89" s="47">
        <v>27</v>
      </c>
      <c r="J89" s="47">
        <v>68.733999999999995</v>
      </c>
      <c r="K89" s="47">
        <v>68.733999999999995</v>
      </c>
      <c r="L89" s="47" t="s">
        <v>853</v>
      </c>
      <c r="M89" s="1" t="s">
        <v>213</v>
      </c>
      <c r="N89" s="1">
        <v>43709</v>
      </c>
      <c r="O89" s="47" t="s">
        <v>276</v>
      </c>
      <c r="P89" s="1">
        <v>42902</v>
      </c>
      <c r="Q89" s="10" t="s">
        <v>822</v>
      </c>
      <c r="R89" s="47" t="s">
        <v>603</v>
      </c>
      <c r="S89" s="73">
        <v>0.8</v>
      </c>
      <c r="T89" s="33"/>
      <c r="U89" s="8"/>
      <c r="V89" s="47"/>
    </row>
    <row r="90" spans="1:22" s="4" customFormat="1" ht="96" customHeight="1" x14ac:dyDescent="0.25">
      <c r="A90" s="51">
        <v>35</v>
      </c>
      <c r="B90" s="51" t="s">
        <v>74</v>
      </c>
      <c r="C90" s="51" t="s">
        <v>797</v>
      </c>
      <c r="D90" s="47" t="s">
        <v>605</v>
      </c>
      <c r="E90" s="43">
        <v>85</v>
      </c>
      <c r="F90" s="43">
        <v>44739</v>
      </c>
      <c r="G90" s="43">
        <v>3235</v>
      </c>
      <c r="H90" s="47">
        <v>32</v>
      </c>
      <c r="I90" s="47" t="s">
        <v>15</v>
      </c>
      <c r="J90" s="47">
        <v>76.5</v>
      </c>
      <c r="K90" s="47" t="s">
        <v>15</v>
      </c>
      <c r="L90" s="57" t="s">
        <v>604</v>
      </c>
      <c r="M90" s="47" t="s">
        <v>574</v>
      </c>
      <c r="N90" s="47"/>
      <c r="O90" s="47"/>
      <c r="P90" s="1">
        <v>42468</v>
      </c>
      <c r="Q90" s="10" t="s">
        <v>200</v>
      </c>
      <c r="R90" s="47" t="s">
        <v>347</v>
      </c>
      <c r="S90" s="47"/>
      <c r="T90" s="47"/>
      <c r="U90" s="8"/>
      <c r="V90" s="47"/>
    </row>
    <row r="91" spans="1:22" s="4" customFormat="1" ht="83.25" customHeight="1" x14ac:dyDescent="0.25">
      <c r="A91" s="55"/>
      <c r="B91" s="55"/>
      <c r="C91" s="55"/>
      <c r="D91" s="47" t="s">
        <v>606</v>
      </c>
      <c r="E91" s="43">
        <v>1297</v>
      </c>
      <c r="F91" s="43">
        <v>15422</v>
      </c>
      <c r="G91" s="43">
        <v>1034</v>
      </c>
      <c r="H91" s="47">
        <v>1</v>
      </c>
      <c r="I91" s="47" t="s">
        <v>15</v>
      </c>
      <c r="J91" s="47">
        <v>1.7</v>
      </c>
      <c r="K91" s="47" t="s">
        <v>15</v>
      </c>
      <c r="L91" s="57"/>
      <c r="M91" s="47" t="s">
        <v>99</v>
      </c>
      <c r="N91" s="47"/>
      <c r="O91" s="47"/>
      <c r="P91" s="1">
        <v>42468</v>
      </c>
      <c r="Q91" s="10" t="s">
        <v>575</v>
      </c>
      <c r="R91" s="47" t="s">
        <v>347</v>
      </c>
      <c r="S91" s="47"/>
      <c r="T91" s="47"/>
      <c r="U91" s="8"/>
      <c r="V91" s="47"/>
    </row>
    <row r="92" spans="1:22" s="4" customFormat="1" ht="105" customHeight="1" x14ac:dyDescent="0.25">
      <c r="A92" s="51">
        <v>36</v>
      </c>
      <c r="B92" s="51" t="s">
        <v>40</v>
      </c>
      <c r="C92" s="51" t="s">
        <v>858</v>
      </c>
      <c r="D92" s="42" t="s">
        <v>335</v>
      </c>
      <c r="E92" s="42">
        <v>10</v>
      </c>
      <c r="F92" s="42">
        <v>1017</v>
      </c>
      <c r="G92" s="42"/>
      <c r="H92" s="42">
        <v>10</v>
      </c>
      <c r="I92" s="47">
        <v>10</v>
      </c>
      <c r="J92" s="42">
        <v>31.85</v>
      </c>
      <c r="K92" s="47">
        <v>31.85</v>
      </c>
      <c r="L92" s="47" t="s">
        <v>687</v>
      </c>
      <c r="M92" s="47"/>
      <c r="N92" s="47" t="s">
        <v>189</v>
      </c>
      <c r="O92" s="47"/>
      <c r="P92" s="1">
        <v>43269</v>
      </c>
      <c r="Q92" s="10" t="s">
        <v>163</v>
      </c>
      <c r="R92" s="47"/>
      <c r="S92" s="32">
        <v>1</v>
      </c>
      <c r="T92" s="47"/>
      <c r="U92" s="8" t="s">
        <v>479</v>
      </c>
      <c r="V92" s="47" t="s">
        <v>156</v>
      </c>
    </row>
    <row r="93" spans="1:22" s="4" customFormat="1" ht="105" customHeight="1" x14ac:dyDescent="0.25">
      <c r="A93" s="53"/>
      <c r="B93" s="53"/>
      <c r="C93" s="53"/>
      <c r="D93" s="42" t="s">
        <v>681</v>
      </c>
      <c r="E93" s="42">
        <v>12</v>
      </c>
      <c r="F93" s="42">
        <v>666</v>
      </c>
      <c r="G93" s="42"/>
      <c r="H93" s="42">
        <v>12</v>
      </c>
      <c r="I93" s="42">
        <v>12</v>
      </c>
      <c r="J93" s="42">
        <v>22.35</v>
      </c>
      <c r="K93" s="42">
        <v>22.35</v>
      </c>
      <c r="L93" s="44" t="s">
        <v>477</v>
      </c>
      <c r="M93" s="44"/>
      <c r="N93" s="44" t="s">
        <v>189</v>
      </c>
      <c r="O93" s="43"/>
      <c r="P93" s="35">
        <v>43278</v>
      </c>
      <c r="Q93" s="36" t="s">
        <v>163</v>
      </c>
      <c r="R93" s="43"/>
      <c r="S93" s="32">
        <v>1</v>
      </c>
      <c r="T93" s="47"/>
      <c r="U93" s="8" t="s">
        <v>478</v>
      </c>
      <c r="V93" s="47" t="s">
        <v>156</v>
      </c>
    </row>
    <row r="94" spans="1:22" s="4" customFormat="1" ht="119.25" customHeight="1" x14ac:dyDescent="0.25">
      <c r="A94" s="53"/>
      <c r="B94" s="53"/>
      <c r="C94" s="53"/>
      <c r="D94" s="42" t="s">
        <v>682</v>
      </c>
      <c r="E94" s="42">
        <v>10</v>
      </c>
      <c r="F94" s="42">
        <v>1017</v>
      </c>
      <c r="G94" s="42"/>
      <c r="H94" s="42">
        <v>0</v>
      </c>
      <c r="I94" s="42">
        <v>0</v>
      </c>
      <c r="J94" s="42">
        <v>0</v>
      </c>
      <c r="K94" s="42">
        <v>0</v>
      </c>
      <c r="L94" s="47" t="s">
        <v>683</v>
      </c>
      <c r="M94" s="47" t="s">
        <v>570</v>
      </c>
      <c r="N94" s="47"/>
      <c r="O94" s="43"/>
      <c r="P94" s="1">
        <v>43305</v>
      </c>
      <c r="Q94" s="1">
        <v>43676</v>
      </c>
      <c r="R94" s="43"/>
      <c r="S94" s="32">
        <v>1</v>
      </c>
      <c r="T94" s="47"/>
      <c r="U94" s="8" t="s">
        <v>684</v>
      </c>
      <c r="V94" s="47"/>
    </row>
    <row r="95" spans="1:22" s="4" customFormat="1" ht="105" customHeight="1" x14ac:dyDescent="0.25">
      <c r="A95" s="55"/>
      <c r="B95" s="55"/>
      <c r="C95" s="55"/>
      <c r="D95" s="42" t="s">
        <v>437</v>
      </c>
      <c r="E95" s="42">
        <v>9</v>
      </c>
      <c r="F95" s="42">
        <v>689.4</v>
      </c>
      <c r="G95" s="42"/>
      <c r="H95" s="42">
        <v>9</v>
      </c>
      <c r="I95" s="42">
        <v>9</v>
      </c>
      <c r="J95" s="42">
        <v>0</v>
      </c>
      <c r="K95" s="42">
        <v>0</v>
      </c>
      <c r="L95" s="44" t="s">
        <v>685</v>
      </c>
      <c r="M95" s="47" t="s">
        <v>570</v>
      </c>
      <c r="N95" s="44"/>
      <c r="O95" s="43"/>
      <c r="P95" s="35">
        <v>43307</v>
      </c>
      <c r="Q95" s="1">
        <v>43677</v>
      </c>
      <c r="R95" s="43"/>
      <c r="S95" s="32">
        <v>1</v>
      </c>
      <c r="T95" s="47"/>
      <c r="U95" s="8" t="s">
        <v>686</v>
      </c>
      <c r="V95" s="47"/>
    </row>
    <row r="96" spans="1:22" s="4" customFormat="1" ht="166.5" customHeight="1" x14ac:dyDescent="0.25">
      <c r="A96" s="83">
        <v>37</v>
      </c>
      <c r="B96" s="51" t="s">
        <v>131</v>
      </c>
      <c r="C96" s="51" t="s">
        <v>851</v>
      </c>
      <c r="D96" s="47" t="s">
        <v>321</v>
      </c>
      <c r="E96" s="47">
        <v>63</v>
      </c>
      <c r="F96" s="47">
        <v>2670.79</v>
      </c>
      <c r="G96" s="47">
        <v>0</v>
      </c>
      <c r="H96" s="47">
        <v>46</v>
      </c>
      <c r="I96" s="47">
        <v>75.221000000000004</v>
      </c>
      <c r="J96" s="47">
        <v>45</v>
      </c>
      <c r="K96" s="47">
        <v>73.320999999999998</v>
      </c>
      <c r="L96" s="47" t="s">
        <v>669</v>
      </c>
      <c r="M96" s="47" t="s">
        <v>541</v>
      </c>
      <c r="N96" s="47"/>
      <c r="O96" s="47"/>
      <c r="P96" s="1">
        <v>43311</v>
      </c>
      <c r="Q96" s="10">
        <v>44013</v>
      </c>
      <c r="R96" s="47"/>
      <c r="S96" s="33">
        <v>0.2</v>
      </c>
      <c r="T96" s="47"/>
      <c r="U96" s="8"/>
      <c r="V96" s="47"/>
    </row>
    <row r="97" spans="1:22" s="4" customFormat="1" ht="166.5" customHeight="1" x14ac:dyDescent="0.25">
      <c r="A97" s="84"/>
      <c r="B97" s="55"/>
      <c r="C97" s="55"/>
      <c r="D97" s="47" t="s">
        <v>373</v>
      </c>
      <c r="E97" s="47">
        <v>72</v>
      </c>
      <c r="F97" s="47">
        <v>3261.6</v>
      </c>
      <c r="G97" s="47">
        <v>0</v>
      </c>
      <c r="H97" s="47">
        <v>19</v>
      </c>
      <c r="I97" s="47">
        <v>17</v>
      </c>
      <c r="J97" s="47">
        <v>26.748999999999999</v>
      </c>
      <c r="K97" s="47">
        <v>22.949000000000002</v>
      </c>
      <c r="L97" s="47" t="s">
        <v>670</v>
      </c>
      <c r="M97" s="47" t="s">
        <v>542</v>
      </c>
      <c r="N97" s="47"/>
      <c r="O97" s="47"/>
      <c r="P97" s="85">
        <v>43342</v>
      </c>
      <c r="Q97" s="10">
        <v>44440</v>
      </c>
      <c r="R97" s="47"/>
      <c r="S97" s="33">
        <v>0.1</v>
      </c>
      <c r="T97" s="47"/>
      <c r="U97" s="8"/>
      <c r="V97" s="47"/>
    </row>
    <row r="98" spans="1:22" s="4" customFormat="1" ht="120" customHeight="1" x14ac:dyDescent="0.25">
      <c r="A98" s="51">
        <v>39</v>
      </c>
      <c r="B98" s="51" t="s">
        <v>470</v>
      </c>
      <c r="C98" s="51" t="s">
        <v>776</v>
      </c>
      <c r="D98" s="47" t="s">
        <v>47</v>
      </c>
      <c r="E98" s="47">
        <v>64</v>
      </c>
      <c r="F98" s="47">
        <v>3401.6</v>
      </c>
      <c r="G98" s="47">
        <v>106.4</v>
      </c>
      <c r="H98" s="47">
        <v>82</v>
      </c>
      <c r="I98" s="47">
        <v>57</v>
      </c>
      <c r="J98" s="47">
        <v>139</v>
      </c>
      <c r="K98" s="47">
        <v>121</v>
      </c>
      <c r="L98" s="47" t="s">
        <v>482</v>
      </c>
      <c r="M98" s="47" t="s">
        <v>48</v>
      </c>
      <c r="N98" s="47" t="s">
        <v>554</v>
      </c>
      <c r="O98" s="86" t="s">
        <v>301</v>
      </c>
      <c r="P98" s="1">
        <v>42411</v>
      </c>
      <c r="Q98" s="10">
        <v>43768</v>
      </c>
      <c r="R98" s="37" t="s">
        <v>120</v>
      </c>
      <c r="S98" s="47" t="s">
        <v>27</v>
      </c>
      <c r="T98" s="37"/>
      <c r="U98" s="96"/>
      <c r="V98" s="37"/>
    </row>
    <row r="99" spans="1:22" s="4" customFormat="1" ht="165" x14ac:dyDescent="0.25">
      <c r="A99" s="55"/>
      <c r="B99" s="55"/>
      <c r="C99" s="55"/>
      <c r="D99" s="47" t="s">
        <v>214</v>
      </c>
      <c r="E99" s="47">
        <v>80</v>
      </c>
      <c r="F99" s="47">
        <v>4054.4</v>
      </c>
      <c r="G99" s="47">
        <v>140.1</v>
      </c>
      <c r="H99" s="47">
        <v>104</v>
      </c>
      <c r="I99" s="47">
        <v>58</v>
      </c>
      <c r="J99" s="24">
        <v>172</v>
      </c>
      <c r="K99" s="24">
        <v>103</v>
      </c>
      <c r="L99" s="47" t="s">
        <v>483</v>
      </c>
      <c r="M99" s="47" t="s">
        <v>215</v>
      </c>
      <c r="N99" s="47" t="s">
        <v>554</v>
      </c>
      <c r="O99" s="86" t="s">
        <v>302</v>
      </c>
      <c r="P99" s="1">
        <v>42592</v>
      </c>
      <c r="Q99" s="10">
        <v>43921</v>
      </c>
      <c r="R99" s="47" t="s">
        <v>21</v>
      </c>
      <c r="S99" s="47" t="s">
        <v>27</v>
      </c>
      <c r="T99" s="47"/>
      <c r="U99" s="8"/>
      <c r="V99" s="47"/>
    </row>
    <row r="100" spans="1:22" s="4" customFormat="1" ht="150" x14ac:dyDescent="0.25">
      <c r="A100" s="47">
        <v>40</v>
      </c>
      <c r="B100" s="47" t="s">
        <v>250</v>
      </c>
      <c r="C100" s="47" t="s">
        <v>834</v>
      </c>
      <c r="D100" s="47" t="s">
        <v>89</v>
      </c>
      <c r="E100" s="47" t="s">
        <v>753</v>
      </c>
      <c r="F100" s="47">
        <v>4264.5</v>
      </c>
      <c r="G100" s="47">
        <v>731.4</v>
      </c>
      <c r="H100" s="47">
        <v>0</v>
      </c>
      <c r="I100" s="47">
        <v>0</v>
      </c>
      <c r="J100" s="47">
        <v>0</v>
      </c>
      <c r="K100" s="47">
        <v>0</v>
      </c>
      <c r="L100" s="47" t="s">
        <v>419</v>
      </c>
      <c r="M100" s="47" t="s">
        <v>90</v>
      </c>
      <c r="N100" s="47" t="s">
        <v>418</v>
      </c>
      <c r="O100" s="47" t="s">
        <v>299</v>
      </c>
      <c r="P100" s="1">
        <v>42506</v>
      </c>
      <c r="Q100" s="10" t="s">
        <v>163</v>
      </c>
      <c r="R100" s="47" t="s">
        <v>21</v>
      </c>
      <c r="S100" s="47"/>
      <c r="T100" s="47"/>
      <c r="U100" s="8" t="s">
        <v>754</v>
      </c>
      <c r="V100" s="47"/>
    </row>
    <row r="101" spans="1:22" s="4" customFormat="1" ht="135" x14ac:dyDescent="0.25">
      <c r="A101" s="51">
        <v>41</v>
      </c>
      <c r="B101" s="51" t="s">
        <v>316</v>
      </c>
      <c r="C101" s="51" t="s">
        <v>848</v>
      </c>
      <c r="D101" s="47" t="s">
        <v>344</v>
      </c>
      <c r="E101" s="47" t="s">
        <v>343</v>
      </c>
      <c r="F101" s="47">
        <v>2720.5</v>
      </c>
      <c r="G101" s="47"/>
      <c r="H101" s="47">
        <v>15</v>
      </c>
      <c r="I101" s="47" t="s">
        <v>15</v>
      </c>
      <c r="J101" s="47">
        <v>55.1</v>
      </c>
      <c r="K101" s="47" t="s">
        <v>15</v>
      </c>
      <c r="L101" s="47" t="s">
        <v>85</v>
      </c>
      <c r="M101" s="47" t="s">
        <v>97</v>
      </c>
      <c r="N101" s="47" t="s">
        <v>29</v>
      </c>
      <c r="O101" s="47" t="s">
        <v>271</v>
      </c>
      <c r="P101" s="1">
        <v>42537</v>
      </c>
      <c r="Q101" s="10" t="s">
        <v>19</v>
      </c>
      <c r="R101" s="47" t="s">
        <v>15</v>
      </c>
      <c r="S101" s="47" t="s">
        <v>15</v>
      </c>
      <c r="T101" s="47" t="s">
        <v>241</v>
      </c>
      <c r="U101" s="8" t="s">
        <v>481</v>
      </c>
      <c r="V101" s="47"/>
    </row>
    <row r="102" spans="1:22" s="4" customFormat="1" ht="301.5" customHeight="1" x14ac:dyDescent="0.25">
      <c r="A102" s="55"/>
      <c r="B102" s="55"/>
      <c r="C102" s="55"/>
      <c r="D102" s="47" t="s">
        <v>182</v>
      </c>
      <c r="E102" s="47" t="s">
        <v>345</v>
      </c>
      <c r="F102" s="47">
        <v>3389</v>
      </c>
      <c r="G102" s="47"/>
      <c r="H102" s="47">
        <v>47</v>
      </c>
      <c r="I102" s="47" t="s">
        <v>15</v>
      </c>
      <c r="J102" s="47">
        <v>128.023</v>
      </c>
      <c r="K102" s="47" t="s">
        <v>15</v>
      </c>
      <c r="L102" s="47" t="s">
        <v>480</v>
      </c>
      <c r="M102" s="47" t="s">
        <v>346</v>
      </c>
      <c r="N102" s="47" t="s">
        <v>163</v>
      </c>
      <c r="O102" s="47" t="s">
        <v>275</v>
      </c>
      <c r="P102" s="1">
        <v>42810</v>
      </c>
      <c r="Q102" s="10" t="s">
        <v>235</v>
      </c>
      <c r="R102" s="47" t="s">
        <v>347</v>
      </c>
      <c r="S102" s="47" t="s">
        <v>15</v>
      </c>
      <c r="T102" s="47"/>
      <c r="U102" s="8"/>
      <c r="V102" s="47"/>
    </row>
    <row r="103" spans="1:22" s="4" customFormat="1" ht="216" customHeight="1" x14ac:dyDescent="0.25">
      <c r="A103" s="47">
        <v>42</v>
      </c>
      <c r="B103" s="47" t="s">
        <v>253</v>
      </c>
      <c r="C103" s="47" t="s">
        <v>855</v>
      </c>
      <c r="D103" s="47" t="s">
        <v>91</v>
      </c>
      <c r="E103" s="47">
        <v>80</v>
      </c>
      <c r="F103" s="47">
        <f>3504.3+0</f>
        <v>3504.3</v>
      </c>
      <c r="G103" s="47">
        <v>0</v>
      </c>
      <c r="H103" s="47">
        <v>1</v>
      </c>
      <c r="I103" s="47" t="s">
        <v>15</v>
      </c>
      <c r="J103" s="47">
        <v>1</v>
      </c>
      <c r="K103" s="47" t="s">
        <v>15</v>
      </c>
      <c r="L103" s="47" t="s">
        <v>650</v>
      </c>
      <c r="M103" s="47" t="s">
        <v>92</v>
      </c>
      <c r="N103" s="47" t="s">
        <v>423</v>
      </c>
      <c r="O103" s="47" t="s">
        <v>298</v>
      </c>
      <c r="P103" s="1">
        <v>42501</v>
      </c>
      <c r="Q103" s="10" t="s">
        <v>423</v>
      </c>
      <c r="R103" s="47" t="s">
        <v>545</v>
      </c>
      <c r="S103" s="47" t="s">
        <v>15</v>
      </c>
      <c r="T103" s="47"/>
      <c r="U103" s="8"/>
      <c r="V103" s="47"/>
    </row>
    <row r="104" spans="1:22" s="4" customFormat="1" ht="134.25" customHeight="1" x14ac:dyDescent="0.25">
      <c r="A104" s="51">
        <v>43</v>
      </c>
      <c r="B104" s="51" t="s">
        <v>175</v>
      </c>
      <c r="C104" s="51" t="s">
        <v>787</v>
      </c>
      <c r="D104" s="47" t="s">
        <v>599</v>
      </c>
      <c r="E104" s="47">
        <v>198</v>
      </c>
      <c r="F104" s="47">
        <v>6542.5</v>
      </c>
      <c r="G104" s="47">
        <v>839.37</v>
      </c>
      <c r="H104" s="47">
        <v>101</v>
      </c>
      <c r="I104" s="47">
        <v>99</v>
      </c>
      <c r="J104" s="47">
        <v>259.8</v>
      </c>
      <c r="K104" s="47">
        <v>254.5</v>
      </c>
      <c r="L104" s="47" t="s">
        <v>100</v>
      </c>
      <c r="M104" s="47" t="s">
        <v>589</v>
      </c>
      <c r="N104" s="47" t="s">
        <v>189</v>
      </c>
      <c r="O104" s="47"/>
      <c r="P104" s="1">
        <v>42719</v>
      </c>
      <c r="Q104" s="10" t="s">
        <v>51</v>
      </c>
      <c r="R104" s="47" t="s">
        <v>600</v>
      </c>
      <c r="S104" s="38">
        <v>1</v>
      </c>
      <c r="T104" s="37"/>
      <c r="U104" s="8" t="s">
        <v>590</v>
      </c>
      <c r="V104" s="37" t="s">
        <v>163</v>
      </c>
    </row>
    <row r="105" spans="1:22" s="4" customFormat="1" ht="134.25" customHeight="1" x14ac:dyDescent="0.25">
      <c r="A105" s="52"/>
      <c r="B105" s="52"/>
      <c r="C105" s="52"/>
      <c r="D105" s="47" t="s">
        <v>601</v>
      </c>
      <c r="E105" s="47">
        <v>125</v>
      </c>
      <c r="F105" s="47">
        <v>4025.61</v>
      </c>
      <c r="G105" s="47">
        <v>431.3</v>
      </c>
      <c r="H105" s="47">
        <v>30</v>
      </c>
      <c r="I105" s="47">
        <v>25</v>
      </c>
      <c r="J105" s="47">
        <v>110.3</v>
      </c>
      <c r="K105" s="47">
        <v>88.1</v>
      </c>
      <c r="L105" s="47" t="s">
        <v>496</v>
      </c>
      <c r="M105" s="47" t="s">
        <v>589</v>
      </c>
      <c r="N105" s="47"/>
      <c r="O105" s="47"/>
      <c r="P105" s="47">
        <v>43383</v>
      </c>
      <c r="Q105" s="47" t="s">
        <v>487</v>
      </c>
      <c r="R105" s="47"/>
      <c r="S105" s="47"/>
      <c r="T105" s="47"/>
      <c r="U105" s="8"/>
      <c r="V105" s="47"/>
    </row>
    <row r="106" spans="1:22" s="4" customFormat="1" ht="165" customHeight="1" x14ac:dyDescent="0.25">
      <c r="A106" s="51">
        <v>44</v>
      </c>
      <c r="B106" s="51" t="s">
        <v>357</v>
      </c>
      <c r="C106" s="51"/>
      <c r="D106" s="47" t="s">
        <v>126</v>
      </c>
      <c r="E106" s="47">
        <v>168</v>
      </c>
      <c r="F106" s="47">
        <f>1902.85+2817.07+3271.24</f>
        <v>7991.16</v>
      </c>
      <c r="G106" s="47">
        <v>497.34</v>
      </c>
      <c r="H106" s="47">
        <v>137</v>
      </c>
      <c r="I106" s="47">
        <v>61</v>
      </c>
      <c r="J106" s="47">
        <v>339</v>
      </c>
      <c r="K106" s="47">
        <v>109.7</v>
      </c>
      <c r="L106" s="47" t="s">
        <v>160</v>
      </c>
      <c r="M106" s="47" t="s">
        <v>125</v>
      </c>
      <c r="N106" s="47"/>
      <c r="O106" s="47"/>
      <c r="P106" s="1">
        <v>42663</v>
      </c>
      <c r="Q106" s="10">
        <v>43542</v>
      </c>
      <c r="R106" s="47"/>
      <c r="S106" s="33">
        <v>1</v>
      </c>
      <c r="T106" s="47"/>
      <c r="U106" s="8" t="s">
        <v>440</v>
      </c>
      <c r="V106" s="47"/>
    </row>
    <row r="107" spans="1:22" s="4" customFormat="1" ht="117.75" customHeight="1" x14ac:dyDescent="0.25">
      <c r="A107" s="55"/>
      <c r="B107" s="55"/>
      <c r="C107" s="55"/>
      <c r="D107" s="47" t="s">
        <v>161</v>
      </c>
      <c r="E107" s="47">
        <v>124</v>
      </c>
      <c r="F107" s="47">
        <v>6604.9</v>
      </c>
      <c r="G107" s="47">
        <v>277.73</v>
      </c>
      <c r="H107" s="47">
        <v>90</v>
      </c>
      <c r="I107" s="47">
        <v>25</v>
      </c>
      <c r="J107" s="47">
        <v>255</v>
      </c>
      <c r="K107" s="47">
        <v>47.1</v>
      </c>
      <c r="L107" s="47" t="s">
        <v>190</v>
      </c>
      <c r="M107" s="47" t="s">
        <v>162</v>
      </c>
      <c r="N107" s="47"/>
      <c r="O107" s="47"/>
      <c r="P107" s="1">
        <v>42690</v>
      </c>
      <c r="Q107" s="10" t="s">
        <v>156</v>
      </c>
      <c r="R107" s="47" t="s">
        <v>120</v>
      </c>
      <c r="S107" s="33">
        <v>1</v>
      </c>
      <c r="T107" s="47"/>
      <c r="U107" s="8" t="s">
        <v>465</v>
      </c>
      <c r="V107" s="47"/>
    </row>
    <row r="108" spans="1:22" s="4" customFormat="1" ht="117.75" customHeight="1" x14ac:dyDescent="0.25">
      <c r="A108" s="53">
        <v>45</v>
      </c>
      <c r="B108" s="51" t="s">
        <v>102</v>
      </c>
      <c r="C108" s="53" t="s">
        <v>859</v>
      </c>
      <c r="D108" s="47" t="s">
        <v>726</v>
      </c>
      <c r="E108" s="47">
        <v>7</v>
      </c>
      <c r="F108" s="47">
        <v>711.9</v>
      </c>
      <c r="G108" s="47"/>
      <c r="H108" s="47">
        <v>0</v>
      </c>
      <c r="I108" s="47">
        <v>0</v>
      </c>
      <c r="J108" s="47">
        <v>0</v>
      </c>
      <c r="K108" s="47">
        <v>0</v>
      </c>
      <c r="L108" s="47" t="s">
        <v>727</v>
      </c>
      <c r="M108" s="47" t="s">
        <v>535</v>
      </c>
      <c r="N108" s="47"/>
      <c r="O108" s="47"/>
      <c r="P108" s="1">
        <v>43350</v>
      </c>
      <c r="Q108" s="10">
        <v>43686</v>
      </c>
      <c r="R108" s="47"/>
      <c r="S108" s="33">
        <v>1</v>
      </c>
      <c r="T108" s="47"/>
      <c r="U108" s="8" t="s">
        <v>728</v>
      </c>
      <c r="V108" s="47"/>
    </row>
    <row r="109" spans="1:22" s="4" customFormat="1" ht="102" customHeight="1" x14ac:dyDescent="0.25">
      <c r="A109" s="53"/>
      <c r="B109" s="53"/>
      <c r="C109" s="53"/>
      <c r="D109" s="47" t="s">
        <v>717</v>
      </c>
      <c r="E109" s="47">
        <v>9</v>
      </c>
      <c r="F109" s="47">
        <v>689.4</v>
      </c>
      <c r="G109" s="47"/>
      <c r="H109" s="47">
        <v>0</v>
      </c>
      <c r="I109" s="47">
        <v>0</v>
      </c>
      <c r="J109" s="47">
        <v>0</v>
      </c>
      <c r="K109" s="47">
        <v>0</v>
      </c>
      <c r="L109" s="47" t="s">
        <v>718</v>
      </c>
      <c r="M109" s="47" t="s">
        <v>535</v>
      </c>
      <c r="N109" s="47"/>
      <c r="O109" s="47"/>
      <c r="P109" s="1">
        <v>43347</v>
      </c>
      <c r="Q109" s="10">
        <v>43679</v>
      </c>
      <c r="R109" s="47"/>
      <c r="S109" s="33">
        <v>1</v>
      </c>
      <c r="T109" s="47"/>
      <c r="U109" s="8" t="s">
        <v>719</v>
      </c>
      <c r="V109" s="47"/>
    </row>
    <row r="110" spans="1:22" s="4" customFormat="1" ht="129.75" customHeight="1" x14ac:dyDescent="0.25">
      <c r="A110" s="53"/>
      <c r="B110" s="53"/>
      <c r="C110" s="53"/>
      <c r="D110" s="47" t="s">
        <v>732</v>
      </c>
      <c r="E110" s="47">
        <v>9</v>
      </c>
      <c r="F110" s="47">
        <v>689.4</v>
      </c>
      <c r="G110" s="47"/>
      <c r="H110" s="47">
        <v>0</v>
      </c>
      <c r="I110" s="47">
        <v>0</v>
      </c>
      <c r="J110" s="47">
        <v>0</v>
      </c>
      <c r="K110" s="47">
        <v>0</v>
      </c>
      <c r="L110" s="47" t="s">
        <v>733</v>
      </c>
      <c r="M110" s="47" t="s">
        <v>535</v>
      </c>
      <c r="N110" s="47"/>
      <c r="O110" s="47"/>
      <c r="P110" s="1">
        <v>43356</v>
      </c>
      <c r="Q110" s="10">
        <v>43711</v>
      </c>
      <c r="R110" s="47"/>
      <c r="S110" s="33">
        <v>1</v>
      </c>
      <c r="T110" s="47"/>
      <c r="U110" s="8" t="s">
        <v>734</v>
      </c>
      <c r="V110" s="47"/>
    </row>
    <row r="111" spans="1:22" s="4" customFormat="1" ht="114.75" customHeight="1" x14ac:dyDescent="0.25">
      <c r="A111" s="53"/>
      <c r="B111" s="53"/>
      <c r="C111" s="53"/>
      <c r="D111" s="47" t="s">
        <v>729</v>
      </c>
      <c r="E111" s="47">
        <v>10</v>
      </c>
      <c r="F111" s="47">
        <v>1017</v>
      </c>
      <c r="G111" s="47"/>
      <c r="H111" s="47">
        <v>0</v>
      </c>
      <c r="I111" s="47">
        <v>0</v>
      </c>
      <c r="J111" s="47">
        <v>0</v>
      </c>
      <c r="K111" s="47">
        <v>0</v>
      </c>
      <c r="L111" s="47" t="s">
        <v>730</v>
      </c>
      <c r="M111" s="47" t="s">
        <v>535</v>
      </c>
      <c r="N111" s="47"/>
      <c r="O111" s="47"/>
      <c r="P111" s="1">
        <v>43356</v>
      </c>
      <c r="Q111" s="10">
        <v>43664</v>
      </c>
      <c r="R111" s="47"/>
      <c r="S111" s="33">
        <v>1</v>
      </c>
      <c r="T111" s="47"/>
      <c r="U111" s="8" t="s">
        <v>731</v>
      </c>
      <c r="V111" s="47"/>
    </row>
    <row r="112" spans="1:22" s="4" customFormat="1" ht="112.5" customHeight="1" x14ac:dyDescent="0.25">
      <c r="A112" s="54"/>
      <c r="B112" s="53"/>
      <c r="C112" s="54"/>
      <c r="D112" s="47" t="s">
        <v>722</v>
      </c>
      <c r="E112" s="47">
        <v>12</v>
      </c>
      <c r="F112" s="47">
        <v>666</v>
      </c>
      <c r="G112" s="47"/>
      <c r="H112" s="47">
        <v>0</v>
      </c>
      <c r="I112" s="47">
        <v>0</v>
      </c>
      <c r="J112" s="47">
        <v>0</v>
      </c>
      <c r="K112" s="47">
        <v>0</v>
      </c>
      <c r="L112" s="47" t="s">
        <v>715</v>
      </c>
      <c r="M112" s="47" t="s">
        <v>534</v>
      </c>
      <c r="N112" s="47"/>
      <c r="O112" s="47"/>
      <c r="P112" s="1">
        <v>43283</v>
      </c>
      <c r="Q112" s="10">
        <v>43670</v>
      </c>
      <c r="R112" s="47"/>
      <c r="S112" s="33">
        <v>1</v>
      </c>
      <c r="T112" s="47"/>
      <c r="U112" s="8" t="s">
        <v>716</v>
      </c>
      <c r="V112" s="47"/>
    </row>
    <row r="113" spans="1:22" s="4" customFormat="1" ht="108.75" customHeight="1" x14ac:dyDescent="0.25">
      <c r="A113" s="54"/>
      <c r="B113" s="53"/>
      <c r="C113" s="54"/>
      <c r="D113" s="47" t="s">
        <v>723</v>
      </c>
      <c r="E113" s="47">
        <v>12</v>
      </c>
      <c r="F113" s="47">
        <v>666</v>
      </c>
      <c r="G113" s="47"/>
      <c r="H113" s="47">
        <v>0</v>
      </c>
      <c r="I113" s="47">
        <v>0</v>
      </c>
      <c r="J113" s="47">
        <v>0</v>
      </c>
      <c r="K113" s="47">
        <v>0</v>
      </c>
      <c r="L113" s="47" t="s">
        <v>720</v>
      </c>
      <c r="M113" s="47" t="s">
        <v>536</v>
      </c>
      <c r="N113" s="47"/>
      <c r="O113" s="47"/>
      <c r="P113" s="1">
        <v>43319</v>
      </c>
      <c r="Q113" s="10">
        <v>43676</v>
      </c>
      <c r="R113" s="47"/>
      <c r="S113" s="33">
        <v>1</v>
      </c>
      <c r="T113" s="47"/>
      <c r="U113" s="8" t="s">
        <v>721</v>
      </c>
      <c r="V113" s="47"/>
    </row>
    <row r="114" spans="1:22" s="4" customFormat="1" ht="126.75" customHeight="1" x14ac:dyDescent="0.25">
      <c r="A114" s="52"/>
      <c r="B114" s="55"/>
      <c r="C114" s="52"/>
      <c r="D114" s="47" t="s">
        <v>724</v>
      </c>
      <c r="E114" s="47">
        <v>10</v>
      </c>
      <c r="F114" s="47">
        <v>555</v>
      </c>
      <c r="G114" s="47"/>
      <c r="H114" s="47">
        <v>10</v>
      </c>
      <c r="I114" s="47">
        <v>10</v>
      </c>
      <c r="J114" s="47">
        <v>19.64</v>
      </c>
      <c r="K114" s="47">
        <v>19.64</v>
      </c>
      <c r="L114" s="47" t="s">
        <v>725</v>
      </c>
      <c r="M114" s="47" t="s">
        <v>537</v>
      </c>
      <c r="N114" s="47"/>
      <c r="O114" s="47"/>
      <c r="P114" s="1">
        <v>43411</v>
      </c>
      <c r="Q114" s="10" t="s">
        <v>860</v>
      </c>
      <c r="R114" s="47"/>
      <c r="S114" s="33"/>
      <c r="T114" s="47"/>
      <c r="U114" s="8"/>
      <c r="V114" s="47"/>
    </row>
    <row r="115" spans="1:22" s="4" customFormat="1" ht="216.75" customHeight="1" x14ac:dyDescent="0.25">
      <c r="A115" s="47">
        <v>47</v>
      </c>
      <c r="B115" s="47" t="s">
        <v>105</v>
      </c>
      <c r="C115" s="47" t="s">
        <v>775</v>
      </c>
      <c r="D115" s="47" t="s">
        <v>643</v>
      </c>
      <c r="E115" s="47">
        <v>112</v>
      </c>
      <c r="F115" s="47">
        <v>6309.63</v>
      </c>
      <c r="G115" s="47">
        <v>1458.14</v>
      </c>
      <c r="H115" s="47">
        <v>12</v>
      </c>
      <c r="I115" s="47">
        <v>12</v>
      </c>
      <c r="J115" s="47">
        <v>44</v>
      </c>
      <c r="K115" s="47">
        <v>44</v>
      </c>
      <c r="L115" s="47" t="s">
        <v>644</v>
      </c>
      <c r="M115" s="47" t="s">
        <v>645</v>
      </c>
      <c r="N115" s="47" t="s">
        <v>189</v>
      </c>
      <c r="O115" s="47"/>
      <c r="P115" s="1">
        <v>42576</v>
      </c>
      <c r="Q115" s="10" t="s">
        <v>258</v>
      </c>
      <c r="R115" s="47" t="s">
        <v>646</v>
      </c>
      <c r="S115" s="47" t="s">
        <v>15</v>
      </c>
      <c r="T115" s="47"/>
      <c r="U115" s="8"/>
      <c r="V115" s="47"/>
    </row>
    <row r="116" spans="1:22" s="4" customFormat="1" ht="120" x14ac:dyDescent="0.25">
      <c r="A116" s="44">
        <v>49</v>
      </c>
      <c r="B116" s="42" t="s">
        <v>159</v>
      </c>
      <c r="C116" s="42"/>
      <c r="D116" s="47" t="s">
        <v>174</v>
      </c>
      <c r="E116" s="47">
        <v>422</v>
      </c>
      <c r="F116" s="47">
        <v>16224.64</v>
      </c>
      <c r="G116" s="47">
        <v>970</v>
      </c>
      <c r="H116" s="47">
        <v>1</v>
      </c>
      <c r="I116" s="47">
        <v>1</v>
      </c>
      <c r="J116" s="47">
        <v>1.3</v>
      </c>
      <c r="K116" s="47">
        <v>1.3</v>
      </c>
      <c r="L116" s="47" t="s">
        <v>81</v>
      </c>
      <c r="M116" s="44"/>
      <c r="N116" s="47" t="s">
        <v>422</v>
      </c>
      <c r="O116" s="47" t="s">
        <v>282</v>
      </c>
      <c r="P116" s="1">
        <v>42734</v>
      </c>
      <c r="Q116" s="8" t="s">
        <v>163</v>
      </c>
      <c r="R116" s="47" t="s">
        <v>183</v>
      </c>
      <c r="S116" s="47"/>
      <c r="T116" s="47"/>
      <c r="U116" s="8" t="s">
        <v>500</v>
      </c>
      <c r="V116" s="47"/>
    </row>
    <row r="117" spans="1:22" s="9" customFormat="1" ht="165" customHeight="1" x14ac:dyDescent="0.25">
      <c r="A117" s="51">
        <v>50</v>
      </c>
      <c r="B117" s="51" t="s">
        <v>186</v>
      </c>
      <c r="C117" s="51" t="s">
        <v>856</v>
      </c>
      <c r="D117" s="42" t="s">
        <v>660</v>
      </c>
      <c r="E117" s="42">
        <v>83</v>
      </c>
      <c r="F117" s="42">
        <v>6389.17</v>
      </c>
      <c r="G117" s="42"/>
      <c r="H117" s="42">
        <v>41</v>
      </c>
      <c r="I117" s="42">
        <v>40</v>
      </c>
      <c r="J117" s="42">
        <v>107.5</v>
      </c>
      <c r="K117" s="42">
        <v>105.5</v>
      </c>
      <c r="L117" s="43" t="s">
        <v>661</v>
      </c>
      <c r="M117" s="47" t="s">
        <v>569</v>
      </c>
      <c r="N117" s="47"/>
      <c r="O117" s="42" t="s">
        <v>289</v>
      </c>
      <c r="P117" s="19">
        <v>43150</v>
      </c>
      <c r="Q117" s="14">
        <v>43769</v>
      </c>
      <c r="R117" s="47" t="s">
        <v>662</v>
      </c>
      <c r="S117" s="33"/>
      <c r="T117" s="42"/>
      <c r="U117" s="26" t="s">
        <v>857</v>
      </c>
      <c r="V117" s="47"/>
    </row>
    <row r="118" spans="1:22" s="9" customFormat="1" ht="165" customHeight="1" x14ac:dyDescent="0.25">
      <c r="A118" s="55"/>
      <c r="B118" s="55"/>
      <c r="C118" s="55"/>
      <c r="D118" s="42" t="s">
        <v>663</v>
      </c>
      <c r="E118" s="42">
        <v>120</v>
      </c>
      <c r="F118" s="42"/>
      <c r="G118" s="42"/>
      <c r="H118" s="42">
        <v>7</v>
      </c>
      <c r="I118" s="42">
        <v>7</v>
      </c>
      <c r="J118" s="42">
        <v>16</v>
      </c>
      <c r="K118" s="42">
        <v>16</v>
      </c>
      <c r="L118" s="43" t="s">
        <v>661</v>
      </c>
      <c r="M118" s="47"/>
      <c r="N118" s="47"/>
      <c r="O118" s="42"/>
      <c r="P118" s="19">
        <v>43573</v>
      </c>
      <c r="Q118" s="14">
        <v>44104</v>
      </c>
      <c r="R118" s="47" t="s">
        <v>662</v>
      </c>
      <c r="S118" s="33"/>
      <c r="T118" s="42"/>
      <c r="U118" s="26"/>
      <c r="V118" s="47"/>
    </row>
    <row r="119" spans="1:22" s="9" customFormat="1" ht="116.25" customHeight="1" x14ac:dyDescent="0.25">
      <c r="A119" s="58">
        <v>51</v>
      </c>
      <c r="B119" s="51" t="s">
        <v>459</v>
      </c>
      <c r="C119" s="51" t="s">
        <v>868</v>
      </c>
      <c r="D119" s="47" t="s">
        <v>195</v>
      </c>
      <c r="E119" s="47" t="s">
        <v>445</v>
      </c>
      <c r="F119" s="47">
        <v>8557.7999999999993</v>
      </c>
      <c r="G119" s="34">
        <v>3752.6</v>
      </c>
      <c r="H119" s="34">
        <v>330</v>
      </c>
      <c r="I119" s="34">
        <v>330</v>
      </c>
      <c r="J119" s="34">
        <v>401.17200000000003</v>
      </c>
      <c r="K119" s="34">
        <v>401.17200000000003</v>
      </c>
      <c r="L119" s="47" t="s">
        <v>166</v>
      </c>
      <c r="M119" s="47" t="s">
        <v>446</v>
      </c>
      <c r="N119" s="34" t="s">
        <v>142</v>
      </c>
      <c r="O119" s="34"/>
      <c r="P119" s="15">
        <v>42726</v>
      </c>
      <c r="Q119" s="5" t="s">
        <v>155</v>
      </c>
      <c r="R119" s="47" t="s">
        <v>193</v>
      </c>
      <c r="S119" s="33">
        <v>1</v>
      </c>
      <c r="T119" s="47" t="s">
        <v>238</v>
      </c>
      <c r="U119" s="8" t="s">
        <v>374</v>
      </c>
      <c r="V119" s="47"/>
    </row>
    <row r="120" spans="1:22" s="9" customFormat="1" ht="100.5" customHeight="1" x14ac:dyDescent="0.25">
      <c r="A120" s="59"/>
      <c r="B120" s="53"/>
      <c r="C120" s="53"/>
      <c r="D120" s="47" t="s">
        <v>225</v>
      </c>
      <c r="E120" s="47" t="s">
        <v>168</v>
      </c>
      <c r="F120" s="47">
        <v>10018.81</v>
      </c>
      <c r="G120" s="34">
        <v>387.22</v>
      </c>
      <c r="H120" s="34">
        <v>296</v>
      </c>
      <c r="I120" s="34">
        <v>296</v>
      </c>
      <c r="J120" s="34">
        <v>401.86099999999999</v>
      </c>
      <c r="K120" s="34">
        <v>401.86099999999999</v>
      </c>
      <c r="L120" s="47" t="s">
        <v>869</v>
      </c>
      <c r="M120" s="47" t="s">
        <v>447</v>
      </c>
      <c r="N120" s="34"/>
      <c r="O120" s="47" t="s">
        <v>304</v>
      </c>
      <c r="P120" s="15">
        <v>42745</v>
      </c>
      <c r="Q120" s="39">
        <v>43830</v>
      </c>
      <c r="R120" s="47"/>
      <c r="S120" s="47"/>
      <c r="T120" s="47"/>
      <c r="U120" s="8" t="s">
        <v>870</v>
      </c>
      <c r="V120" s="47"/>
    </row>
    <row r="121" spans="1:22" s="9" customFormat="1" ht="92.25" customHeight="1" x14ac:dyDescent="0.25">
      <c r="A121" s="59"/>
      <c r="B121" s="53"/>
      <c r="C121" s="53"/>
      <c r="D121" s="47" t="s">
        <v>226</v>
      </c>
      <c r="E121" s="47" t="s">
        <v>736</v>
      </c>
      <c r="F121" s="47">
        <v>4137.5200000000004</v>
      </c>
      <c r="G121" s="34">
        <v>252.3</v>
      </c>
      <c r="H121" s="34">
        <v>0</v>
      </c>
      <c r="I121" s="34">
        <v>0</v>
      </c>
      <c r="J121" s="34">
        <v>0</v>
      </c>
      <c r="K121" s="34">
        <v>0</v>
      </c>
      <c r="L121" s="47" t="s">
        <v>227</v>
      </c>
      <c r="M121" s="47" t="s">
        <v>448</v>
      </c>
      <c r="N121" s="34" t="s">
        <v>423</v>
      </c>
      <c r="O121" s="34" t="s">
        <v>305</v>
      </c>
      <c r="P121" s="15">
        <v>42745</v>
      </c>
      <c r="Q121" s="39">
        <v>43830</v>
      </c>
      <c r="R121" s="47"/>
      <c r="S121" s="47"/>
      <c r="T121" s="47"/>
      <c r="U121" s="8"/>
      <c r="V121" s="47"/>
    </row>
    <row r="122" spans="1:22" s="9" customFormat="1" ht="87.75" customHeight="1" x14ac:dyDescent="0.25">
      <c r="A122" s="59"/>
      <c r="B122" s="53"/>
      <c r="C122" s="53"/>
      <c r="D122" s="47" t="s">
        <v>303</v>
      </c>
      <c r="E122" s="47" t="s">
        <v>737</v>
      </c>
      <c r="F122" s="47">
        <v>6877.7</v>
      </c>
      <c r="G122" s="34">
        <v>155.30000000000001</v>
      </c>
      <c r="H122" s="34">
        <v>229</v>
      </c>
      <c r="I122" s="34">
        <v>229</v>
      </c>
      <c r="J122" s="34">
        <v>0</v>
      </c>
      <c r="K122" s="34">
        <v>0</v>
      </c>
      <c r="L122" s="47" t="s">
        <v>228</v>
      </c>
      <c r="M122" s="47" t="s">
        <v>449</v>
      </c>
      <c r="N122" s="47" t="s">
        <v>450</v>
      </c>
      <c r="O122" s="47" t="s">
        <v>375</v>
      </c>
      <c r="P122" s="15">
        <v>42745</v>
      </c>
      <c r="Q122" s="5" t="s">
        <v>163</v>
      </c>
      <c r="R122" s="47"/>
      <c r="S122" s="47"/>
      <c r="T122" s="47"/>
      <c r="U122" s="8" t="s">
        <v>738</v>
      </c>
      <c r="V122" s="47"/>
    </row>
    <row r="123" spans="1:22" s="9" customFormat="1" ht="78" customHeight="1" x14ac:dyDescent="0.25">
      <c r="A123" s="59"/>
      <c r="B123" s="53"/>
      <c r="C123" s="53"/>
      <c r="D123" s="47" t="s">
        <v>229</v>
      </c>
      <c r="E123" s="47" t="s">
        <v>460</v>
      </c>
      <c r="F123" s="47">
        <v>7537.09</v>
      </c>
      <c r="G123" s="34">
        <v>155.30000000000001</v>
      </c>
      <c r="H123" s="34">
        <v>254</v>
      </c>
      <c r="I123" s="34">
        <v>254</v>
      </c>
      <c r="J123" s="34">
        <v>343.71899999999999</v>
      </c>
      <c r="K123" s="34">
        <v>343.71899999999999</v>
      </c>
      <c r="L123" s="47" t="s">
        <v>871</v>
      </c>
      <c r="M123" s="47" t="s">
        <v>451</v>
      </c>
      <c r="N123" s="47" t="s">
        <v>452</v>
      </c>
      <c r="O123" s="34" t="s">
        <v>305</v>
      </c>
      <c r="P123" s="15">
        <v>42745</v>
      </c>
      <c r="Q123" s="39">
        <v>44012</v>
      </c>
      <c r="R123" s="47"/>
      <c r="S123" s="47"/>
      <c r="T123" s="47"/>
      <c r="U123" s="8"/>
      <c r="V123" s="47"/>
    </row>
    <row r="124" spans="1:22" s="9" customFormat="1" ht="79.5" customHeight="1" x14ac:dyDescent="0.25">
      <c r="A124" s="60"/>
      <c r="B124" s="55"/>
      <c r="C124" s="55"/>
      <c r="D124" s="47" t="s">
        <v>231</v>
      </c>
      <c r="E124" s="47" t="s">
        <v>739</v>
      </c>
      <c r="F124" s="47">
        <v>7365.3</v>
      </c>
      <c r="G124" s="34">
        <v>155.30000000000001</v>
      </c>
      <c r="H124" s="34">
        <v>191</v>
      </c>
      <c r="I124" s="34">
        <v>191</v>
      </c>
      <c r="J124" s="34">
        <v>273.98599999999999</v>
      </c>
      <c r="K124" s="34">
        <v>273.98599999999999</v>
      </c>
      <c r="L124" s="47" t="s">
        <v>872</v>
      </c>
      <c r="M124" s="47" t="s">
        <v>453</v>
      </c>
      <c r="N124" s="47" t="s">
        <v>454</v>
      </c>
      <c r="O124" s="34" t="s">
        <v>305</v>
      </c>
      <c r="P124" s="15">
        <v>42745</v>
      </c>
      <c r="Q124" s="39">
        <v>44196</v>
      </c>
      <c r="R124" s="47"/>
      <c r="S124" s="47"/>
      <c r="T124" s="47"/>
      <c r="U124" s="8"/>
      <c r="V124" s="47"/>
    </row>
    <row r="125" spans="1:22" s="9" customFormat="1" ht="133.5" customHeight="1" x14ac:dyDescent="0.25">
      <c r="A125" s="34">
        <v>52</v>
      </c>
      <c r="B125" s="47" t="s">
        <v>251</v>
      </c>
      <c r="C125" s="34" t="s">
        <v>813</v>
      </c>
      <c r="D125" s="47" t="s">
        <v>610</v>
      </c>
      <c r="E125" s="47">
        <v>18</v>
      </c>
      <c r="F125" s="47">
        <v>1828.3</v>
      </c>
      <c r="G125" s="34">
        <v>0</v>
      </c>
      <c r="H125" s="34">
        <v>16</v>
      </c>
      <c r="I125" s="47">
        <v>16</v>
      </c>
      <c r="J125" s="34">
        <v>45.658000000000001</v>
      </c>
      <c r="K125" s="47">
        <v>45.658000000000001</v>
      </c>
      <c r="L125" s="47" t="s">
        <v>611</v>
      </c>
      <c r="M125" s="47" t="s">
        <v>573</v>
      </c>
      <c r="N125" s="47" t="s">
        <v>613</v>
      </c>
      <c r="O125" s="34"/>
      <c r="P125" s="1">
        <v>42855</v>
      </c>
      <c r="Q125" s="10" t="s">
        <v>612</v>
      </c>
      <c r="R125" s="47" t="s">
        <v>615</v>
      </c>
      <c r="S125" s="87">
        <v>1</v>
      </c>
      <c r="T125" s="34"/>
      <c r="U125" s="8" t="s">
        <v>614</v>
      </c>
      <c r="V125" s="34"/>
    </row>
    <row r="126" spans="1:22" s="9" customFormat="1" ht="168.75" customHeight="1" x14ac:dyDescent="0.25">
      <c r="A126" s="58">
        <v>53</v>
      </c>
      <c r="B126" s="51" t="s">
        <v>598</v>
      </c>
      <c r="C126" s="58" t="s">
        <v>861</v>
      </c>
      <c r="D126" s="47" t="s">
        <v>201</v>
      </c>
      <c r="E126" s="47">
        <v>125</v>
      </c>
      <c r="F126" s="47">
        <v>6748</v>
      </c>
      <c r="G126" s="34">
        <v>517.20000000000005</v>
      </c>
      <c r="H126" s="34">
        <v>0</v>
      </c>
      <c r="I126" s="47" t="s">
        <v>15</v>
      </c>
      <c r="J126" s="34">
        <v>305.29000000000002</v>
      </c>
      <c r="K126" s="47" t="s">
        <v>15</v>
      </c>
      <c r="L126" s="47" t="s">
        <v>378</v>
      </c>
      <c r="M126" s="47"/>
      <c r="N126" s="34" t="s">
        <v>51</v>
      </c>
      <c r="O126" s="47" t="s">
        <v>295</v>
      </c>
      <c r="P126" s="15">
        <v>42859</v>
      </c>
      <c r="Q126" s="39">
        <v>43646</v>
      </c>
      <c r="R126" s="47" t="s">
        <v>104</v>
      </c>
      <c r="S126" s="34"/>
      <c r="T126" s="34"/>
      <c r="U126" s="8" t="s">
        <v>507</v>
      </c>
      <c r="V126" s="34"/>
    </row>
    <row r="127" spans="1:22" s="9" customFormat="1" ht="161.25" customHeight="1" x14ac:dyDescent="0.25">
      <c r="A127" s="59"/>
      <c r="B127" s="53"/>
      <c r="C127" s="59"/>
      <c r="D127" s="47" t="s">
        <v>191</v>
      </c>
      <c r="E127" s="47">
        <v>236</v>
      </c>
      <c r="F127" s="47">
        <v>10946.2</v>
      </c>
      <c r="G127" s="34"/>
      <c r="H127" s="34">
        <v>0</v>
      </c>
      <c r="I127" s="47" t="s">
        <v>15</v>
      </c>
      <c r="J127" s="34">
        <v>500.74</v>
      </c>
      <c r="K127" s="47" t="s">
        <v>15</v>
      </c>
      <c r="L127" s="47" t="s">
        <v>379</v>
      </c>
      <c r="M127" s="47"/>
      <c r="N127" s="34" t="s">
        <v>189</v>
      </c>
      <c r="O127" s="47" t="s">
        <v>294</v>
      </c>
      <c r="P127" s="15">
        <v>42902</v>
      </c>
      <c r="Q127" s="39">
        <v>43646</v>
      </c>
      <c r="R127" s="47" t="s">
        <v>104</v>
      </c>
      <c r="S127" s="34"/>
      <c r="T127" s="34"/>
      <c r="U127" s="8" t="s">
        <v>508</v>
      </c>
      <c r="V127" s="34"/>
    </row>
    <row r="128" spans="1:22" s="9" customFormat="1" ht="133.5" customHeight="1" x14ac:dyDescent="0.25">
      <c r="A128" s="59"/>
      <c r="B128" s="53"/>
      <c r="C128" s="59"/>
      <c r="D128" s="47" t="s">
        <v>265</v>
      </c>
      <c r="E128" s="47" t="s">
        <v>384</v>
      </c>
      <c r="F128" s="47">
        <v>6744.7</v>
      </c>
      <c r="G128" s="34">
        <v>517.20000000000005</v>
      </c>
      <c r="H128" s="34">
        <v>75</v>
      </c>
      <c r="I128" s="47" t="s">
        <v>15</v>
      </c>
      <c r="J128" s="34">
        <v>224.39</v>
      </c>
      <c r="K128" s="47" t="s">
        <v>15</v>
      </c>
      <c r="L128" s="47" t="s">
        <v>380</v>
      </c>
      <c r="M128" s="47"/>
      <c r="N128" s="34" t="s">
        <v>413</v>
      </c>
      <c r="O128" s="47" t="s">
        <v>291</v>
      </c>
      <c r="P128" s="15">
        <v>43133</v>
      </c>
      <c r="Q128" s="39">
        <v>44012</v>
      </c>
      <c r="R128" s="47"/>
      <c r="S128" s="34"/>
      <c r="T128" s="34"/>
      <c r="U128" s="5"/>
      <c r="V128" s="34"/>
    </row>
    <row r="129" spans="1:22" s="9" customFormat="1" ht="159.75" customHeight="1" x14ac:dyDescent="0.25">
      <c r="A129" s="59"/>
      <c r="B129" s="53"/>
      <c r="C129" s="59"/>
      <c r="D129" s="47" t="s">
        <v>239</v>
      </c>
      <c r="E129" s="47">
        <v>236</v>
      </c>
      <c r="F129" s="47">
        <v>10946.2</v>
      </c>
      <c r="G129" s="34">
        <v>0</v>
      </c>
      <c r="H129" s="34">
        <v>115</v>
      </c>
      <c r="I129" s="47" t="s">
        <v>15</v>
      </c>
      <c r="J129" s="34">
        <v>294.63</v>
      </c>
      <c r="K129" s="47" t="s">
        <v>15</v>
      </c>
      <c r="L129" s="47" t="s">
        <v>381</v>
      </c>
      <c r="M129" s="47"/>
      <c r="N129" s="34"/>
      <c r="O129" s="47" t="s">
        <v>348</v>
      </c>
      <c r="P129" s="15">
        <v>43125</v>
      </c>
      <c r="Q129" s="39">
        <v>44012</v>
      </c>
      <c r="R129" s="47"/>
      <c r="S129" s="34"/>
      <c r="T129" s="34"/>
      <c r="U129" s="5"/>
      <c r="V129" s="34"/>
    </row>
    <row r="130" spans="1:22" s="9" customFormat="1" ht="159.75" customHeight="1" x14ac:dyDescent="0.25">
      <c r="A130" s="59"/>
      <c r="B130" s="53"/>
      <c r="C130" s="59"/>
      <c r="D130" s="47" t="s">
        <v>517</v>
      </c>
      <c r="E130" s="47">
        <v>250</v>
      </c>
      <c r="F130" s="47">
        <v>12412.2</v>
      </c>
      <c r="G130" s="34">
        <v>0</v>
      </c>
      <c r="H130" s="34">
        <v>15</v>
      </c>
      <c r="I130" s="47" t="s">
        <v>474</v>
      </c>
      <c r="J130" s="34">
        <v>36.17</v>
      </c>
      <c r="K130" s="47" t="s">
        <v>474</v>
      </c>
      <c r="L130" s="47" t="s">
        <v>862</v>
      </c>
      <c r="M130" s="47"/>
      <c r="N130" s="34"/>
      <c r="O130" s="47"/>
      <c r="P130" s="15">
        <v>43522</v>
      </c>
      <c r="Q130" s="39">
        <v>44561</v>
      </c>
      <c r="R130" s="47"/>
      <c r="S130" s="34"/>
      <c r="T130" s="34"/>
      <c r="U130" s="5"/>
      <c r="V130" s="34"/>
    </row>
    <row r="131" spans="1:22" s="9" customFormat="1" ht="159.75" customHeight="1" x14ac:dyDescent="0.25">
      <c r="A131" s="60"/>
      <c r="B131" s="55"/>
      <c r="C131" s="60"/>
      <c r="D131" s="47" t="s">
        <v>515</v>
      </c>
      <c r="E131" s="47" t="s">
        <v>752</v>
      </c>
      <c r="F131" s="47">
        <v>6646.1</v>
      </c>
      <c r="G131" s="34">
        <v>434.1</v>
      </c>
      <c r="H131" s="34">
        <v>34</v>
      </c>
      <c r="I131" s="47" t="s">
        <v>474</v>
      </c>
      <c r="J131" s="34">
        <v>61.49</v>
      </c>
      <c r="K131" s="47" t="s">
        <v>474</v>
      </c>
      <c r="L131" s="47" t="s">
        <v>516</v>
      </c>
      <c r="M131" s="47"/>
      <c r="N131" s="34"/>
      <c r="O131" s="47"/>
      <c r="P131" s="15">
        <v>43522</v>
      </c>
      <c r="Q131" s="39">
        <v>44561</v>
      </c>
      <c r="R131" s="47"/>
      <c r="S131" s="34"/>
      <c r="T131" s="34"/>
      <c r="U131" s="5"/>
      <c r="V131" s="34"/>
    </row>
    <row r="132" spans="1:22" s="9" customFormat="1" ht="217.5" customHeight="1" x14ac:dyDescent="0.25">
      <c r="A132" s="34">
        <v>54</v>
      </c>
      <c r="B132" s="47" t="s">
        <v>188</v>
      </c>
      <c r="C132" s="47"/>
      <c r="D132" s="47" t="s">
        <v>187</v>
      </c>
      <c r="E132" s="47">
        <v>49</v>
      </c>
      <c r="F132" s="47">
        <v>2347</v>
      </c>
      <c r="G132" s="34">
        <v>322.7</v>
      </c>
      <c r="H132" s="34">
        <v>1</v>
      </c>
      <c r="I132" s="34">
        <v>1</v>
      </c>
      <c r="J132" s="34">
        <v>4</v>
      </c>
      <c r="K132" s="34">
        <v>4</v>
      </c>
      <c r="L132" s="47" t="s">
        <v>382</v>
      </c>
      <c r="M132" s="47" t="s">
        <v>197</v>
      </c>
      <c r="N132" s="34"/>
      <c r="O132" s="34" t="s">
        <v>307</v>
      </c>
      <c r="P132" s="15">
        <v>42888</v>
      </c>
      <c r="Q132" s="5" t="s">
        <v>155</v>
      </c>
      <c r="R132" s="47"/>
      <c r="S132" s="34"/>
      <c r="T132" s="34"/>
      <c r="U132" s="5"/>
      <c r="V132" s="34"/>
    </row>
    <row r="133" spans="1:22" s="9" customFormat="1" ht="153" customHeight="1" x14ac:dyDescent="0.25">
      <c r="A133" s="34">
        <v>55</v>
      </c>
      <c r="B133" s="47" t="s">
        <v>248</v>
      </c>
      <c r="C133" s="34" t="s">
        <v>840</v>
      </c>
      <c r="D133" s="47" t="s">
        <v>194</v>
      </c>
      <c r="E133" s="47">
        <v>52</v>
      </c>
      <c r="F133" s="47">
        <v>2360.4699999999998</v>
      </c>
      <c r="G133" s="34">
        <v>288.10000000000002</v>
      </c>
      <c r="H133" s="34">
        <v>0</v>
      </c>
      <c r="I133" s="47">
        <v>0</v>
      </c>
      <c r="J133" s="34">
        <v>89.036000000000001</v>
      </c>
      <c r="K133" s="47">
        <v>84.706000000000003</v>
      </c>
      <c r="L133" s="47" t="s">
        <v>617</v>
      </c>
      <c r="M133" s="47" t="s">
        <v>620</v>
      </c>
      <c r="N133" s="47" t="s">
        <v>497</v>
      </c>
      <c r="O133" s="47" t="s">
        <v>284</v>
      </c>
      <c r="P133" s="15">
        <v>42901</v>
      </c>
      <c r="Q133" s="88" t="s">
        <v>552</v>
      </c>
      <c r="R133" s="47" t="s">
        <v>619</v>
      </c>
      <c r="S133" s="34"/>
      <c r="T133" s="34"/>
      <c r="U133" s="8" t="s">
        <v>618</v>
      </c>
      <c r="V133" s="34"/>
    </row>
    <row r="134" spans="1:22" s="4" customFormat="1" ht="150" x14ac:dyDescent="0.25">
      <c r="A134" s="47">
        <v>56</v>
      </c>
      <c r="B134" s="47" t="s">
        <v>233</v>
      </c>
      <c r="C134" s="47" t="s">
        <v>784</v>
      </c>
      <c r="D134" s="47" t="s">
        <v>247</v>
      </c>
      <c r="E134" s="47">
        <v>205</v>
      </c>
      <c r="F134" s="47">
        <f>11088.2+927</f>
        <v>12015.2</v>
      </c>
      <c r="G134" s="24">
        <v>927</v>
      </c>
      <c r="H134" s="47">
        <v>116</v>
      </c>
      <c r="I134" s="47">
        <v>64</v>
      </c>
      <c r="J134" s="47">
        <v>353</v>
      </c>
      <c r="K134" s="47">
        <v>138</v>
      </c>
      <c r="L134" s="47" t="s">
        <v>218</v>
      </c>
      <c r="M134" s="47" t="s">
        <v>219</v>
      </c>
      <c r="N134" s="47" t="s">
        <v>417</v>
      </c>
      <c r="O134" s="47" t="s">
        <v>280</v>
      </c>
      <c r="P134" s="1">
        <v>42916</v>
      </c>
      <c r="Q134" s="10">
        <v>43830</v>
      </c>
      <c r="R134" s="47" t="s">
        <v>104</v>
      </c>
      <c r="S134" s="47" t="s">
        <v>15</v>
      </c>
      <c r="T134" s="47"/>
      <c r="U134" s="8"/>
      <c r="V134" s="47"/>
    </row>
    <row r="135" spans="1:22" s="9" customFormat="1" ht="147.75" customHeight="1" x14ac:dyDescent="0.25">
      <c r="A135" s="47">
        <v>57</v>
      </c>
      <c r="B135" s="47" t="s">
        <v>708</v>
      </c>
      <c r="C135" s="47" t="s">
        <v>809</v>
      </c>
      <c r="D135" s="47" t="s">
        <v>710</v>
      </c>
      <c r="E135" s="47">
        <v>120</v>
      </c>
      <c r="F135" s="47">
        <f>7955.76+1501.71</f>
        <v>9457.4700000000012</v>
      </c>
      <c r="G135" s="47">
        <v>1501.71</v>
      </c>
      <c r="H135" s="47">
        <v>88</v>
      </c>
      <c r="I135" s="47">
        <v>80</v>
      </c>
      <c r="J135" s="47">
        <v>250.6</v>
      </c>
      <c r="K135" s="47">
        <v>221.2</v>
      </c>
      <c r="L135" s="47" t="s">
        <v>709</v>
      </c>
      <c r="M135" s="47" t="s">
        <v>488</v>
      </c>
      <c r="N135" s="47"/>
      <c r="O135" s="47" t="s">
        <v>306</v>
      </c>
      <c r="P135" s="1">
        <v>42982</v>
      </c>
      <c r="Q135" s="8" t="s">
        <v>711</v>
      </c>
      <c r="R135" s="47" t="s">
        <v>104</v>
      </c>
      <c r="S135" s="33">
        <v>0.62</v>
      </c>
      <c r="T135" s="47"/>
      <c r="U135" s="8"/>
      <c r="V135" s="47"/>
    </row>
    <row r="136" spans="1:22" s="9" customFormat="1" ht="141.75" customHeight="1" x14ac:dyDescent="0.25">
      <c r="A136" s="51">
        <v>58</v>
      </c>
      <c r="B136" s="51" t="s">
        <v>240</v>
      </c>
      <c r="C136" s="51" t="s">
        <v>780</v>
      </c>
      <c r="D136" s="47" t="s">
        <v>326</v>
      </c>
      <c r="E136" s="47" t="s">
        <v>385</v>
      </c>
      <c r="F136" s="47">
        <v>5986.62</v>
      </c>
      <c r="G136" s="47">
        <v>504.66</v>
      </c>
      <c r="H136" s="47">
        <v>119</v>
      </c>
      <c r="I136" s="47">
        <v>76</v>
      </c>
      <c r="J136" s="47">
        <v>289</v>
      </c>
      <c r="K136" s="47">
        <v>171.9</v>
      </c>
      <c r="L136" s="47" t="s">
        <v>781</v>
      </c>
      <c r="M136" s="47"/>
      <c r="N136" s="47" t="s">
        <v>438</v>
      </c>
      <c r="O136" s="47" t="s">
        <v>279</v>
      </c>
      <c r="P136" s="1">
        <v>43112</v>
      </c>
      <c r="Q136" s="89" t="s">
        <v>592</v>
      </c>
      <c r="R136" s="47"/>
      <c r="S136" s="47"/>
      <c r="T136" s="47"/>
      <c r="U136" s="8"/>
      <c r="V136" s="47"/>
    </row>
    <row r="137" spans="1:22" s="9" customFormat="1" ht="106.5" customHeight="1" x14ac:dyDescent="0.25">
      <c r="A137" s="53"/>
      <c r="B137" s="53"/>
      <c r="C137" s="53"/>
      <c r="D137" s="47" t="s">
        <v>324</v>
      </c>
      <c r="E137" s="47" t="s">
        <v>386</v>
      </c>
      <c r="F137" s="47">
        <v>6950.43</v>
      </c>
      <c r="G137" s="47">
        <v>1138.78</v>
      </c>
      <c r="H137" s="47">
        <v>0</v>
      </c>
      <c r="I137" s="47">
        <v>0</v>
      </c>
      <c r="J137" s="47">
        <v>0</v>
      </c>
      <c r="K137" s="47">
        <v>0</v>
      </c>
      <c r="L137" s="47" t="s">
        <v>596</v>
      </c>
      <c r="M137" s="47"/>
      <c r="N137" s="47" t="s">
        <v>173</v>
      </c>
      <c r="O137" s="47" t="s">
        <v>272</v>
      </c>
      <c r="P137" s="1">
        <v>43279</v>
      </c>
      <c r="Q137" s="1">
        <v>44347</v>
      </c>
      <c r="R137" s="47"/>
      <c r="S137" s="47"/>
      <c r="T137" s="47"/>
      <c r="U137" s="8"/>
      <c r="V137" s="47"/>
    </row>
    <row r="138" spans="1:22" s="9" customFormat="1" ht="99.75" customHeight="1" x14ac:dyDescent="0.25">
      <c r="A138" s="53"/>
      <c r="B138" s="53"/>
      <c r="C138" s="53"/>
      <c r="D138" s="47" t="s">
        <v>327</v>
      </c>
      <c r="E138" s="47" t="s">
        <v>387</v>
      </c>
      <c r="F138" s="47">
        <v>5472.44</v>
      </c>
      <c r="G138" s="47">
        <v>437.13</v>
      </c>
      <c r="H138" s="47">
        <v>57</v>
      </c>
      <c r="I138" s="47">
        <v>40</v>
      </c>
      <c r="J138" s="47">
        <v>220</v>
      </c>
      <c r="K138" s="47">
        <v>100.1</v>
      </c>
      <c r="L138" s="47" t="s">
        <v>593</v>
      </c>
      <c r="M138" s="47"/>
      <c r="N138" s="47" t="s">
        <v>439</v>
      </c>
      <c r="O138" s="47" t="s">
        <v>272</v>
      </c>
      <c r="P138" s="1">
        <v>43278</v>
      </c>
      <c r="Q138" s="1">
        <v>44293</v>
      </c>
      <c r="R138" s="47"/>
      <c r="S138" s="47"/>
      <c r="T138" s="47"/>
      <c r="U138" s="8"/>
      <c r="V138" s="47"/>
    </row>
    <row r="139" spans="1:22" s="9" customFormat="1" ht="103.5" customHeight="1" x14ac:dyDescent="0.25">
      <c r="A139" s="53"/>
      <c r="B139" s="53"/>
      <c r="C139" s="53"/>
      <c r="D139" s="47" t="s">
        <v>328</v>
      </c>
      <c r="E139" s="47">
        <v>117</v>
      </c>
      <c r="F139" s="47">
        <v>5388.01</v>
      </c>
      <c r="G139" s="47">
        <v>1254.3</v>
      </c>
      <c r="H139" s="47">
        <v>3</v>
      </c>
      <c r="I139" s="47">
        <v>2</v>
      </c>
      <c r="J139" s="47">
        <v>5.5</v>
      </c>
      <c r="K139" s="47">
        <v>4.5510000000000002</v>
      </c>
      <c r="L139" s="47" t="s">
        <v>594</v>
      </c>
      <c r="M139" s="47"/>
      <c r="N139" s="47" t="s">
        <v>413</v>
      </c>
      <c r="O139" s="47" t="s">
        <v>272</v>
      </c>
      <c r="P139" s="1">
        <v>43279</v>
      </c>
      <c r="Q139" s="1">
        <v>43861</v>
      </c>
      <c r="R139" s="47"/>
      <c r="S139" s="47"/>
      <c r="T139" s="47"/>
      <c r="U139" s="8"/>
      <c r="V139" s="47"/>
    </row>
    <row r="140" spans="1:22" s="9" customFormat="1" ht="92.25" customHeight="1" x14ac:dyDescent="0.25">
      <c r="A140" s="53"/>
      <c r="B140" s="53"/>
      <c r="C140" s="53"/>
      <c r="D140" s="47" t="s">
        <v>329</v>
      </c>
      <c r="E140" s="47" t="s">
        <v>388</v>
      </c>
      <c r="F140" s="47">
        <v>7281.14</v>
      </c>
      <c r="G140" s="47">
        <v>536.30999999999995</v>
      </c>
      <c r="H140" s="47">
        <v>8</v>
      </c>
      <c r="I140" s="47">
        <v>5</v>
      </c>
      <c r="J140" s="47">
        <v>28.6</v>
      </c>
      <c r="K140" s="47">
        <v>10.1</v>
      </c>
      <c r="L140" s="47" t="s">
        <v>595</v>
      </c>
      <c r="M140" s="47"/>
      <c r="N140" s="47" t="s">
        <v>423</v>
      </c>
      <c r="O140" s="47" t="s">
        <v>272</v>
      </c>
      <c r="P140" s="1">
        <v>43277</v>
      </c>
      <c r="Q140" s="1">
        <v>44286</v>
      </c>
      <c r="R140" s="47"/>
      <c r="S140" s="47"/>
      <c r="T140" s="47"/>
      <c r="U140" s="8"/>
      <c r="V140" s="47"/>
    </row>
    <row r="141" spans="1:22" s="9" customFormat="1" ht="141.75" customHeight="1" x14ac:dyDescent="0.25">
      <c r="A141" s="53"/>
      <c r="B141" s="53"/>
      <c r="C141" s="53"/>
      <c r="D141" s="47" t="s">
        <v>325</v>
      </c>
      <c r="E141" s="47" t="s">
        <v>389</v>
      </c>
      <c r="F141" s="47">
        <v>3841.65</v>
      </c>
      <c r="G141" s="47">
        <v>560.79</v>
      </c>
      <c r="H141" s="47">
        <v>0</v>
      </c>
      <c r="I141" s="47">
        <v>0</v>
      </c>
      <c r="J141" s="47">
        <v>0</v>
      </c>
      <c r="K141" s="47">
        <v>0</v>
      </c>
      <c r="L141" s="47" t="s">
        <v>597</v>
      </c>
      <c r="M141" s="47"/>
      <c r="N141" s="47" t="s">
        <v>423</v>
      </c>
      <c r="O141" s="47" t="s">
        <v>272</v>
      </c>
      <c r="P141" s="1" t="s">
        <v>323</v>
      </c>
      <c r="Q141" s="1">
        <v>44347</v>
      </c>
      <c r="R141" s="47"/>
      <c r="S141" s="47"/>
      <c r="T141" s="47"/>
      <c r="U141" s="8"/>
      <c r="V141" s="47"/>
    </row>
    <row r="142" spans="1:22" s="9" customFormat="1" ht="93.75" customHeight="1" x14ac:dyDescent="0.25">
      <c r="A142" s="55"/>
      <c r="B142" s="55"/>
      <c r="C142" s="55"/>
      <c r="D142" s="42" t="s">
        <v>658</v>
      </c>
      <c r="E142" s="47">
        <v>128</v>
      </c>
      <c r="F142" s="47">
        <v>5736.9</v>
      </c>
      <c r="G142" s="47">
        <v>823.49</v>
      </c>
      <c r="H142" s="47">
        <v>0</v>
      </c>
      <c r="I142" s="47">
        <v>0</v>
      </c>
      <c r="J142" s="47">
        <v>0</v>
      </c>
      <c r="K142" s="47">
        <v>0</v>
      </c>
      <c r="L142" s="42" t="s">
        <v>657</v>
      </c>
      <c r="M142" s="47"/>
      <c r="N142" s="47" t="s">
        <v>439</v>
      </c>
      <c r="O142" s="47" t="s">
        <v>272</v>
      </c>
      <c r="P142" s="1">
        <v>43272</v>
      </c>
      <c r="Q142" s="1">
        <v>44227</v>
      </c>
      <c r="R142" s="47"/>
      <c r="S142" s="47"/>
      <c r="T142" s="47"/>
      <c r="U142" s="8"/>
      <c r="V142" s="47"/>
    </row>
    <row r="143" spans="1:22" s="9" customFormat="1" ht="201.75" customHeight="1" x14ac:dyDescent="0.25">
      <c r="A143" s="47">
        <v>59</v>
      </c>
      <c r="B143" s="47" t="s">
        <v>712</v>
      </c>
      <c r="C143" s="47" t="s">
        <v>885</v>
      </c>
      <c r="D143" s="47" t="s">
        <v>255</v>
      </c>
      <c r="E143" s="47">
        <v>24</v>
      </c>
      <c r="F143" s="47">
        <v>852.48</v>
      </c>
      <c r="G143" s="47"/>
      <c r="H143" s="47">
        <v>14</v>
      </c>
      <c r="I143" s="47" t="s">
        <v>474</v>
      </c>
      <c r="J143" s="47">
        <v>17</v>
      </c>
      <c r="K143" s="47" t="s">
        <v>474</v>
      </c>
      <c r="L143" s="47" t="s">
        <v>713</v>
      </c>
      <c r="M143" s="47" t="s">
        <v>538</v>
      </c>
      <c r="N143" s="47"/>
      <c r="O143" s="47" t="s">
        <v>273</v>
      </c>
      <c r="P143" s="1">
        <v>43112</v>
      </c>
      <c r="Q143" s="1" t="s">
        <v>714</v>
      </c>
      <c r="R143" s="47"/>
      <c r="S143" s="47"/>
      <c r="T143" s="47"/>
      <c r="U143" s="8"/>
      <c r="V143" s="47"/>
    </row>
    <row r="144" spans="1:22" s="4" customFormat="1" ht="151.5" customHeight="1" x14ac:dyDescent="0.25">
      <c r="A144" s="58">
        <v>60</v>
      </c>
      <c r="B144" s="51" t="s">
        <v>349</v>
      </c>
      <c r="C144" s="58" t="s">
        <v>811</v>
      </c>
      <c r="D144" s="47" t="s">
        <v>350</v>
      </c>
      <c r="E144" s="34" t="s">
        <v>351</v>
      </c>
      <c r="F144" s="34">
        <v>1964</v>
      </c>
      <c r="G144" s="34">
        <v>80.2</v>
      </c>
      <c r="H144" s="34">
        <v>28</v>
      </c>
      <c r="I144" s="47" t="s">
        <v>15</v>
      </c>
      <c r="J144" s="34">
        <v>69.040999999999997</v>
      </c>
      <c r="K144" s="47" t="s">
        <v>15</v>
      </c>
      <c r="L144" s="47" t="s">
        <v>557</v>
      </c>
      <c r="M144" s="47" t="s">
        <v>352</v>
      </c>
      <c r="N144" s="34" t="s">
        <v>331</v>
      </c>
      <c r="O144" s="34"/>
      <c r="P144" s="15">
        <v>43230</v>
      </c>
      <c r="Q144" s="1" t="s">
        <v>812</v>
      </c>
      <c r="R144" s="47"/>
      <c r="S144" s="34"/>
      <c r="T144" s="34"/>
      <c r="U144" s="5"/>
      <c r="V144" s="34"/>
    </row>
    <row r="145" spans="1:22" s="4" customFormat="1" ht="144.75" customHeight="1" x14ac:dyDescent="0.25">
      <c r="A145" s="60"/>
      <c r="B145" s="55"/>
      <c r="C145" s="60"/>
      <c r="D145" s="47" t="s">
        <v>525</v>
      </c>
      <c r="E145" s="34">
        <v>79</v>
      </c>
      <c r="F145" s="34">
        <v>4338.8</v>
      </c>
      <c r="G145" s="34">
        <v>197</v>
      </c>
      <c r="H145" s="34">
        <v>16</v>
      </c>
      <c r="I145" s="47" t="s">
        <v>15</v>
      </c>
      <c r="J145" s="34">
        <v>36.884</v>
      </c>
      <c r="K145" s="47" t="s">
        <v>15</v>
      </c>
      <c r="L145" s="47" t="s">
        <v>557</v>
      </c>
      <c r="M145" s="47" t="s">
        <v>558</v>
      </c>
      <c r="N145" s="34"/>
      <c r="O145" s="34"/>
      <c r="P145" s="15">
        <v>43543</v>
      </c>
      <c r="Q145" s="15">
        <v>44256</v>
      </c>
      <c r="R145" s="47"/>
      <c r="S145" s="34"/>
      <c r="T145" s="34"/>
      <c r="U145" s="5"/>
      <c r="V145" s="34"/>
    </row>
    <row r="146" spans="1:22" s="9" customFormat="1" ht="109.5" customHeight="1" x14ac:dyDescent="0.25">
      <c r="A146" s="47">
        <v>61</v>
      </c>
      <c r="B146" s="47" t="s">
        <v>333</v>
      </c>
      <c r="C146" s="47"/>
      <c r="D146" s="47" t="s">
        <v>334</v>
      </c>
      <c r="E146" s="47" t="s">
        <v>494</v>
      </c>
      <c r="F146" s="47">
        <v>2473</v>
      </c>
      <c r="G146" s="47">
        <v>225.64</v>
      </c>
      <c r="H146" s="47">
        <v>16</v>
      </c>
      <c r="I146" s="47">
        <v>12</v>
      </c>
      <c r="J146" s="47">
        <v>38</v>
      </c>
      <c r="K146" s="47">
        <v>28.977</v>
      </c>
      <c r="L146" s="47" t="s">
        <v>495</v>
      </c>
      <c r="M146" s="47"/>
      <c r="N146" s="47" t="s">
        <v>235</v>
      </c>
      <c r="O146" s="47"/>
      <c r="P146" s="1">
        <v>43231</v>
      </c>
      <c r="Q146" s="1">
        <v>44104</v>
      </c>
      <c r="R146" s="47"/>
      <c r="S146" s="25">
        <v>0.91100000000000003</v>
      </c>
      <c r="T146" s="47"/>
      <c r="U146" s="8" t="s">
        <v>506</v>
      </c>
      <c r="V146" s="47" t="s">
        <v>156</v>
      </c>
    </row>
    <row r="147" spans="1:22" s="9" customFormat="1" ht="138" customHeight="1" x14ac:dyDescent="0.25">
      <c r="A147" s="47">
        <v>62</v>
      </c>
      <c r="B147" s="47" t="s">
        <v>266</v>
      </c>
      <c r="C147" s="47"/>
      <c r="D147" s="47" t="s">
        <v>647</v>
      </c>
      <c r="E147" s="47">
        <v>24</v>
      </c>
      <c r="F147" s="47">
        <f>1077.35</f>
        <v>1077.3499999999999</v>
      </c>
      <c r="G147" s="47">
        <v>350</v>
      </c>
      <c r="H147" s="47">
        <v>19</v>
      </c>
      <c r="I147" s="47">
        <v>12</v>
      </c>
      <c r="J147" s="47">
        <v>56.3</v>
      </c>
      <c r="K147" s="47">
        <v>35.5</v>
      </c>
      <c r="L147" s="47" t="s">
        <v>648</v>
      </c>
      <c r="M147" s="47" t="s">
        <v>546</v>
      </c>
      <c r="N147" s="47"/>
      <c r="O147" s="47"/>
      <c r="P147" s="1">
        <v>43251</v>
      </c>
      <c r="Q147" s="47" t="s">
        <v>235</v>
      </c>
      <c r="R147" s="47"/>
      <c r="S147" s="33">
        <v>1</v>
      </c>
      <c r="T147" s="47"/>
      <c r="U147" s="8" t="s">
        <v>649</v>
      </c>
      <c r="V147" s="47"/>
    </row>
    <row r="148" spans="1:22" s="9" customFormat="1" ht="84" customHeight="1" x14ac:dyDescent="0.25">
      <c r="A148" s="51">
        <v>63</v>
      </c>
      <c r="B148" s="51" t="s">
        <v>267</v>
      </c>
      <c r="C148" s="51"/>
      <c r="D148" s="47" t="s">
        <v>395</v>
      </c>
      <c r="E148" s="47" t="s">
        <v>390</v>
      </c>
      <c r="F148" s="47">
        <v>7074.33</v>
      </c>
      <c r="G148" s="47">
        <v>528.51</v>
      </c>
      <c r="H148" s="47">
        <v>0</v>
      </c>
      <c r="I148" s="47"/>
      <c r="J148" s="47">
        <v>0</v>
      </c>
      <c r="K148" s="47"/>
      <c r="L148" s="47" t="s">
        <v>576</v>
      </c>
      <c r="M148" s="47" t="s">
        <v>577</v>
      </c>
      <c r="N148" s="47" t="s">
        <v>423</v>
      </c>
      <c r="O148" s="47" t="s">
        <v>272</v>
      </c>
      <c r="P148" s="40">
        <v>43279</v>
      </c>
      <c r="Q148" s="19">
        <v>44439</v>
      </c>
      <c r="R148" s="42"/>
      <c r="S148" s="42"/>
      <c r="T148" s="42"/>
      <c r="U148" s="26"/>
      <c r="V148" s="47"/>
    </row>
    <row r="149" spans="1:22" s="9" customFormat="1" ht="75.75" customHeight="1" x14ac:dyDescent="0.25">
      <c r="A149" s="53"/>
      <c r="B149" s="53"/>
      <c r="C149" s="53"/>
      <c r="D149" s="47" t="s">
        <v>396</v>
      </c>
      <c r="E149" s="47" t="s">
        <v>391</v>
      </c>
      <c r="F149" s="47">
        <v>3082.92</v>
      </c>
      <c r="G149" s="47">
        <v>232.96</v>
      </c>
      <c r="H149" s="47">
        <v>0</v>
      </c>
      <c r="I149" s="47"/>
      <c r="J149" s="47">
        <v>0</v>
      </c>
      <c r="K149" s="47"/>
      <c r="L149" s="47" t="s">
        <v>578</v>
      </c>
      <c r="M149" s="47" t="s">
        <v>577</v>
      </c>
      <c r="N149" s="47" t="s">
        <v>423</v>
      </c>
      <c r="O149" s="47" t="s">
        <v>272</v>
      </c>
      <c r="P149" s="41">
        <v>43272</v>
      </c>
      <c r="Q149" s="19">
        <v>44439</v>
      </c>
      <c r="R149" s="47"/>
      <c r="S149" s="47"/>
      <c r="T149" s="47"/>
      <c r="U149" s="8"/>
      <c r="V149" s="47"/>
    </row>
    <row r="150" spans="1:22" s="9" customFormat="1" ht="80.25" customHeight="1" x14ac:dyDescent="0.25">
      <c r="A150" s="53"/>
      <c r="B150" s="53"/>
      <c r="C150" s="53"/>
      <c r="D150" s="47" t="s">
        <v>397</v>
      </c>
      <c r="E150" s="47" t="s">
        <v>392</v>
      </c>
      <c r="F150" s="47">
        <v>4369.25</v>
      </c>
      <c r="G150" s="47">
        <v>349.05</v>
      </c>
      <c r="H150" s="47">
        <v>0</v>
      </c>
      <c r="I150" s="47"/>
      <c r="J150" s="47">
        <v>0</v>
      </c>
      <c r="K150" s="47"/>
      <c r="L150" s="47" t="s">
        <v>579</v>
      </c>
      <c r="M150" s="47" t="s">
        <v>577</v>
      </c>
      <c r="N150" s="47" t="s">
        <v>423</v>
      </c>
      <c r="O150" s="47" t="s">
        <v>272</v>
      </c>
      <c r="P150" s="1">
        <v>43272</v>
      </c>
      <c r="Q150" s="19">
        <v>44439</v>
      </c>
      <c r="R150" s="47"/>
      <c r="S150" s="47"/>
      <c r="T150" s="47"/>
      <c r="U150" s="8"/>
      <c r="V150" s="47"/>
    </row>
    <row r="151" spans="1:22" s="9" customFormat="1" ht="75.75" customHeight="1" x14ac:dyDescent="0.25">
      <c r="A151" s="53"/>
      <c r="B151" s="53"/>
      <c r="C151" s="53"/>
      <c r="D151" s="47" t="s">
        <v>398</v>
      </c>
      <c r="E151" s="47" t="s">
        <v>392</v>
      </c>
      <c r="F151" s="47">
        <v>4369.25</v>
      </c>
      <c r="G151" s="47">
        <v>349.05</v>
      </c>
      <c r="H151" s="47">
        <v>0</v>
      </c>
      <c r="I151" s="47"/>
      <c r="J151" s="47">
        <v>0</v>
      </c>
      <c r="K151" s="47"/>
      <c r="L151" s="47" t="s">
        <v>583</v>
      </c>
      <c r="M151" s="47" t="s">
        <v>577</v>
      </c>
      <c r="N151" s="47" t="s">
        <v>423</v>
      </c>
      <c r="O151" s="47" t="s">
        <v>272</v>
      </c>
      <c r="P151" s="1">
        <v>43272</v>
      </c>
      <c r="Q151" s="19">
        <v>44439</v>
      </c>
      <c r="R151" s="47"/>
      <c r="S151" s="47"/>
      <c r="T151" s="47"/>
      <c r="U151" s="8"/>
      <c r="V151" s="47"/>
    </row>
    <row r="152" spans="1:22" s="9" customFormat="1" ht="76.5" customHeight="1" x14ac:dyDescent="0.25">
      <c r="A152" s="53"/>
      <c r="B152" s="53"/>
      <c r="C152" s="53"/>
      <c r="D152" s="47" t="s">
        <v>399</v>
      </c>
      <c r="E152" s="47" t="s">
        <v>393</v>
      </c>
      <c r="F152" s="47">
        <v>8801.86</v>
      </c>
      <c r="G152" s="47">
        <v>680.65</v>
      </c>
      <c r="H152" s="47">
        <v>0</v>
      </c>
      <c r="I152" s="47"/>
      <c r="J152" s="47">
        <v>0</v>
      </c>
      <c r="K152" s="47"/>
      <c r="L152" s="47" t="s">
        <v>584</v>
      </c>
      <c r="M152" s="47" t="s">
        <v>577</v>
      </c>
      <c r="N152" s="47" t="s">
        <v>423</v>
      </c>
      <c r="O152" s="47" t="s">
        <v>272</v>
      </c>
      <c r="P152" s="35">
        <v>43276</v>
      </c>
      <c r="Q152" s="19">
        <v>44439</v>
      </c>
      <c r="R152" s="43"/>
      <c r="S152" s="43"/>
      <c r="T152" s="43"/>
      <c r="U152" s="20"/>
      <c r="V152" s="47"/>
    </row>
    <row r="153" spans="1:22" s="9" customFormat="1" ht="78.75" customHeight="1" x14ac:dyDescent="0.25">
      <c r="A153" s="53"/>
      <c r="B153" s="53"/>
      <c r="C153" s="53"/>
      <c r="D153" s="47" t="s">
        <v>400</v>
      </c>
      <c r="E153" s="47" t="s">
        <v>394</v>
      </c>
      <c r="F153" s="47">
        <v>5311.37</v>
      </c>
      <c r="G153" s="47">
        <v>528.51</v>
      </c>
      <c r="H153" s="47">
        <v>0</v>
      </c>
      <c r="I153" s="47"/>
      <c r="J153" s="47">
        <v>0</v>
      </c>
      <c r="K153" s="47"/>
      <c r="L153" s="47" t="s">
        <v>581</v>
      </c>
      <c r="M153" s="47" t="s">
        <v>577</v>
      </c>
      <c r="N153" s="47" t="s">
        <v>423</v>
      </c>
      <c r="O153" s="47" t="s">
        <v>272</v>
      </c>
      <c r="P153" s="1">
        <v>43272</v>
      </c>
      <c r="Q153" s="19">
        <v>44439</v>
      </c>
      <c r="R153" s="47"/>
      <c r="S153" s="47"/>
      <c r="T153" s="47"/>
      <c r="U153" s="8"/>
      <c r="V153" s="47"/>
    </row>
    <row r="154" spans="1:22" s="4" customFormat="1" ht="78.75" customHeight="1" x14ac:dyDescent="0.25">
      <c r="A154" s="53"/>
      <c r="B154" s="53"/>
      <c r="C154" s="53"/>
      <c r="D154" s="47" t="s">
        <v>401</v>
      </c>
      <c r="E154" s="34" t="s">
        <v>393</v>
      </c>
      <c r="F154" s="34">
        <v>8801.86</v>
      </c>
      <c r="G154" s="34">
        <v>680.65</v>
      </c>
      <c r="H154" s="34">
        <v>0</v>
      </c>
      <c r="I154" s="34"/>
      <c r="J154" s="34">
        <v>0</v>
      </c>
      <c r="K154" s="34"/>
      <c r="L154" s="47" t="s">
        <v>580</v>
      </c>
      <c r="M154" s="47" t="s">
        <v>577</v>
      </c>
      <c r="N154" s="47" t="s">
        <v>423</v>
      </c>
      <c r="O154" s="47" t="s">
        <v>272</v>
      </c>
      <c r="P154" s="35">
        <v>43272</v>
      </c>
      <c r="Q154" s="19">
        <v>44439</v>
      </c>
      <c r="R154" s="47"/>
      <c r="S154" s="34"/>
      <c r="T154" s="34"/>
      <c r="U154" s="5"/>
      <c r="V154" s="34"/>
    </row>
    <row r="155" spans="1:22" s="4" customFormat="1" ht="76.5" customHeight="1" x14ac:dyDescent="0.25">
      <c r="A155" s="55"/>
      <c r="B155" s="55"/>
      <c r="C155" s="55"/>
      <c r="D155" s="47" t="s">
        <v>403</v>
      </c>
      <c r="E155" s="34" t="s">
        <v>402</v>
      </c>
      <c r="F155" s="34">
        <v>2314.08</v>
      </c>
      <c r="G155" s="34">
        <v>232.96</v>
      </c>
      <c r="H155" s="34">
        <v>0</v>
      </c>
      <c r="I155" s="34"/>
      <c r="J155" s="34">
        <v>0</v>
      </c>
      <c r="K155" s="34"/>
      <c r="L155" s="47" t="s">
        <v>582</v>
      </c>
      <c r="M155" s="47" t="s">
        <v>577</v>
      </c>
      <c r="N155" s="47" t="s">
        <v>423</v>
      </c>
      <c r="O155" s="47" t="s">
        <v>272</v>
      </c>
      <c r="P155" s="27">
        <v>43272</v>
      </c>
      <c r="Q155" s="19">
        <v>44439</v>
      </c>
      <c r="R155" s="47"/>
      <c r="S155" s="34"/>
      <c r="T155" s="34"/>
      <c r="U155" s="5"/>
      <c r="V155" s="34"/>
    </row>
    <row r="156" spans="1:22" s="9" customFormat="1" ht="101.25" customHeight="1" x14ac:dyDescent="0.25">
      <c r="A156" s="51">
        <v>64</v>
      </c>
      <c r="B156" s="51" t="s">
        <v>318</v>
      </c>
      <c r="C156" s="51" t="s">
        <v>788</v>
      </c>
      <c r="D156" s="47" t="s">
        <v>319</v>
      </c>
      <c r="E156" s="47" t="s">
        <v>756</v>
      </c>
      <c r="F156" s="47">
        <v>3632.03</v>
      </c>
      <c r="G156" s="47">
        <v>752.18</v>
      </c>
      <c r="H156" s="47">
        <v>81</v>
      </c>
      <c r="I156" s="47" t="s">
        <v>474</v>
      </c>
      <c r="J156" s="47">
        <v>259.58</v>
      </c>
      <c r="K156" s="47" t="s">
        <v>474</v>
      </c>
      <c r="L156" s="47" t="s">
        <v>492</v>
      </c>
      <c r="M156" s="47" t="s">
        <v>571</v>
      </c>
      <c r="N156" s="47" t="s">
        <v>258</v>
      </c>
      <c r="O156" s="47"/>
      <c r="P156" s="47">
        <v>43314</v>
      </c>
      <c r="Q156" s="47" t="s">
        <v>435</v>
      </c>
      <c r="R156" s="47"/>
      <c r="S156" s="47"/>
      <c r="T156" s="47"/>
      <c r="U156" s="8"/>
      <c r="V156" s="47"/>
    </row>
    <row r="157" spans="1:22" ht="111.75" customHeight="1" x14ac:dyDescent="0.25">
      <c r="A157" s="55"/>
      <c r="B157" s="55"/>
      <c r="C157" s="55"/>
      <c r="D157" s="47" t="s">
        <v>320</v>
      </c>
      <c r="E157" s="47" t="s">
        <v>757</v>
      </c>
      <c r="F157" s="47">
        <v>2923.73</v>
      </c>
      <c r="G157" s="47">
        <v>289.02999999999997</v>
      </c>
      <c r="H157" s="47">
        <v>43</v>
      </c>
      <c r="I157" s="47" t="s">
        <v>474</v>
      </c>
      <c r="J157" s="47">
        <v>173.00200000000001</v>
      </c>
      <c r="K157" s="47" t="s">
        <v>474</v>
      </c>
      <c r="L157" s="47" t="s">
        <v>493</v>
      </c>
      <c r="M157" s="47" t="s">
        <v>572</v>
      </c>
      <c r="N157" s="22"/>
      <c r="O157" s="22"/>
      <c r="P157" s="15">
        <v>43314</v>
      </c>
      <c r="Q157" s="15" t="s">
        <v>436</v>
      </c>
      <c r="R157" s="23"/>
      <c r="S157" s="22"/>
      <c r="T157" s="22"/>
      <c r="U157" s="97"/>
      <c r="V157" s="22"/>
    </row>
    <row r="158" spans="1:22" s="9" customFormat="1" ht="157.5" customHeight="1" x14ac:dyDescent="0.25">
      <c r="A158" s="51">
        <v>65</v>
      </c>
      <c r="B158" s="51" t="s">
        <v>322</v>
      </c>
      <c r="C158" s="51" t="s">
        <v>779</v>
      </c>
      <c r="D158" s="47" t="s">
        <v>405</v>
      </c>
      <c r="E158" s="47" t="s">
        <v>404</v>
      </c>
      <c r="F158" s="47">
        <v>7094.81</v>
      </c>
      <c r="G158" s="47">
        <v>539.87</v>
      </c>
      <c r="H158" s="47">
        <v>0</v>
      </c>
      <c r="I158" s="47"/>
      <c r="J158" s="47">
        <v>0</v>
      </c>
      <c r="K158" s="47"/>
      <c r="L158" s="47" t="s">
        <v>585</v>
      </c>
      <c r="M158" s="47" t="s">
        <v>586</v>
      </c>
      <c r="N158" s="47" t="s">
        <v>415</v>
      </c>
      <c r="O158" s="47"/>
      <c r="P158" s="1">
        <v>43280</v>
      </c>
      <c r="Q158" s="47" t="s">
        <v>154</v>
      </c>
      <c r="R158" s="47"/>
      <c r="S158" s="47"/>
      <c r="T158" s="47"/>
      <c r="U158" s="8"/>
      <c r="V158" s="47"/>
    </row>
    <row r="159" spans="1:22" s="4" customFormat="1" ht="136.5" customHeight="1" x14ac:dyDescent="0.25">
      <c r="A159" s="55"/>
      <c r="B159" s="55"/>
      <c r="C159" s="55"/>
      <c r="D159" s="47" t="s">
        <v>406</v>
      </c>
      <c r="E159" s="34" t="s">
        <v>407</v>
      </c>
      <c r="F159" s="34">
        <v>4214.28</v>
      </c>
      <c r="G159" s="34">
        <v>637.34</v>
      </c>
      <c r="H159" s="34">
        <v>0</v>
      </c>
      <c r="I159" s="34"/>
      <c r="J159" s="34">
        <v>0</v>
      </c>
      <c r="K159" s="34"/>
      <c r="L159" s="47" t="s">
        <v>587</v>
      </c>
      <c r="M159" s="47" t="s">
        <v>586</v>
      </c>
      <c r="N159" s="47" t="s">
        <v>415</v>
      </c>
      <c r="O159" s="34"/>
      <c r="P159" s="15">
        <v>43280</v>
      </c>
      <c r="Q159" s="34" t="s">
        <v>154</v>
      </c>
      <c r="R159" s="47"/>
      <c r="S159" s="34"/>
      <c r="T159" s="34"/>
      <c r="U159" s="5"/>
      <c r="V159" s="34"/>
    </row>
    <row r="160" spans="1:22" s="29" customFormat="1" ht="120" x14ac:dyDescent="0.25">
      <c r="A160" s="42">
        <v>66</v>
      </c>
      <c r="B160" s="42" t="s">
        <v>431</v>
      </c>
      <c r="C160" s="42" t="s">
        <v>786</v>
      </c>
      <c r="D160" s="42" t="s">
        <v>432</v>
      </c>
      <c r="E160" s="42" t="s">
        <v>473</v>
      </c>
      <c r="F160" s="42">
        <v>3546.87</v>
      </c>
      <c r="G160" s="42">
        <v>373.39</v>
      </c>
      <c r="H160" s="42">
        <v>47</v>
      </c>
      <c r="I160" s="42">
        <v>45</v>
      </c>
      <c r="J160" s="42">
        <v>146.80000000000001</v>
      </c>
      <c r="K160" s="42">
        <v>134.5</v>
      </c>
      <c r="L160" s="42" t="s">
        <v>433</v>
      </c>
      <c r="M160" s="42" t="s">
        <v>588</v>
      </c>
      <c r="N160" s="42" t="s">
        <v>200</v>
      </c>
      <c r="O160" s="42"/>
      <c r="P160" s="42">
        <v>43308</v>
      </c>
      <c r="Q160" s="42" t="s">
        <v>200</v>
      </c>
      <c r="R160" s="42"/>
      <c r="S160" s="42"/>
      <c r="T160" s="42"/>
      <c r="U160" s="26"/>
      <c r="V160" s="47"/>
    </row>
    <row r="161" spans="1:22" ht="105" x14ac:dyDescent="0.25">
      <c r="A161" s="31">
        <v>67</v>
      </c>
      <c r="B161" s="51" t="s">
        <v>441</v>
      </c>
      <c r="C161" s="58" t="s">
        <v>794</v>
      </c>
      <c r="D161" s="23" t="s">
        <v>443</v>
      </c>
      <c r="E161" s="47">
        <v>70</v>
      </c>
      <c r="F161" s="47">
        <v>3121.53</v>
      </c>
      <c r="G161" s="47">
        <v>328.76</v>
      </c>
      <c r="H161" s="47">
        <v>69</v>
      </c>
      <c r="I161" s="47">
        <v>31</v>
      </c>
      <c r="J161" s="47">
        <v>151.41200000000001</v>
      </c>
      <c r="K161" s="47">
        <v>54.790999999999997</v>
      </c>
      <c r="L161" s="51" t="s">
        <v>795</v>
      </c>
      <c r="M161" s="47" t="s">
        <v>568</v>
      </c>
      <c r="N161" s="10" t="s">
        <v>426</v>
      </c>
      <c r="O161" s="22"/>
      <c r="P161" s="1">
        <v>43306</v>
      </c>
      <c r="Q161" s="10" t="s">
        <v>426</v>
      </c>
      <c r="R161" s="23"/>
      <c r="S161" s="22"/>
      <c r="T161" s="22"/>
      <c r="U161" s="97"/>
      <c r="V161" s="22"/>
    </row>
    <row r="162" spans="1:22" ht="105" x14ac:dyDescent="0.25">
      <c r="A162" s="90"/>
      <c r="B162" s="52"/>
      <c r="C162" s="91"/>
      <c r="D162" s="23" t="s">
        <v>442</v>
      </c>
      <c r="E162" s="47">
        <v>80</v>
      </c>
      <c r="F162" s="47">
        <v>3121.47</v>
      </c>
      <c r="G162" s="47">
        <v>385.86</v>
      </c>
      <c r="H162" s="47">
        <v>71</v>
      </c>
      <c r="I162" s="47">
        <v>6</v>
      </c>
      <c r="J162" s="47">
        <v>147.209</v>
      </c>
      <c r="K162" s="47">
        <v>7.6029999999999998</v>
      </c>
      <c r="L162" s="52"/>
      <c r="M162" s="47" t="s">
        <v>567</v>
      </c>
      <c r="N162" s="47" t="s">
        <v>444</v>
      </c>
      <c r="O162" s="22"/>
      <c r="P162" s="1">
        <v>43306</v>
      </c>
      <c r="Q162" s="10" t="s">
        <v>200</v>
      </c>
      <c r="R162" s="23"/>
      <c r="S162" s="22"/>
      <c r="T162" s="22"/>
      <c r="U162" s="97"/>
      <c r="V162" s="22"/>
    </row>
    <row r="163" spans="1:22" ht="160.5" customHeight="1" x14ac:dyDescent="0.25">
      <c r="A163" s="92">
        <v>68</v>
      </c>
      <c r="B163" s="56" t="s">
        <v>664</v>
      </c>
      <c r="C163" s="56" t="s">
        <v>850</v>
      </c>
      <c r="D163" s="49" t="s">
        <v>461</v>
      </c>
      <c r="E163" s="47">
        <v>80</v>
      </c>
      <c r="F163" s="47">
        <v>3985.93</v>
      </c>
      <c r="G163" s="47">
        <v>0</v>
      </c>
      <c r="H163" s="47">
        <v>56</v>
      </c>
      <c r="I163" s="47" t="s">
        <v>474</v>
      </c>
      <c r="J163" s="47">
        <v>109.49299999999999</v>
      </c>
      <c r="K163" s="47" t="s">
        <v>474</v>
      </c>
      <c r="L163" s="47" t="s">
        <v>665</v>
      </c>
      <c r="M163" s="47" t="s">
        <v>559</v>
      </c>
      <c r="N163" s="47" t="s">
        <v>235</v>
      </c>
      <c r="O163" s="22"/>
      <c r="P163" s="1">
        <v>43419</v>
      </c>
      <c r="Q163" s="10" t="s">
        <v>331</v>
      </c>
      <c r="R163" s="23"/>
      <c r="S163" s="22"/>
      <c r="T163" s="22"/>
      <c r="U163" s="97"/>
      <c r="V163" s="22"/>
    </row>
    <row r="164" spans="1:22" ht="160.5" customHeight="1" x14ac:dyDescent="0.25">
      <c r="A164" s="93"/>
      <c r="B164" s="74"/>
      <c r="C164" s="74"/>
      <c r="D164" s="49" t="s">
        <v>666</v>
      </c>
      <c r="E164" s="47"/>
      <c r="F164" s="47"/>
      <c r="G164" s="47"/>
      <c r="H164" s="47">
        <v>17</v>
      </c>
      <c r="I164" s="47" t="s">
        <v>474</v>
      </c>
      <c r="J164" s="47">
        <v>28.815000000000001</v>
      </c>
      <c r="K164" s="47" t="s">
        <v>474</v>
      </c>
      <c r="L164" s="47" t="s">
        <v>665</v>
      </c>
      <c r="M164" s="47" t="s">
        <v>559</v>
      </c>
      <c r="N164" s="47" t="s">
        <v>235</v>
      </c>
      <c r="O164" s="22"/>
      <c r="P164" s="1">
        <v>43599</v>
      </c>
      <c r="Q164" s="10" t="s">
        <v>415</v>
      </c>
      <c r="R164" s="23"/>
      <c r="S164" s="22"/>
      <c r="T164" s="22"/>
      <c r="U164" s="97"/>
      <c r="V164" s="22"/>
    </row>
    <row r="165" spans="1:22" ht="160.5" customHeight="1" x14ac:dyDescent="0.25">
      <c r="A165" s="91"/>
      <c r="B165" s="61"/>
      <c r="C165" s="61"/>
      <c r="D165" s="49" t="s">
        <v>667</v>
      </c>
      <c r="E165" s="47"/>
      <c r="F165" s="47"/>
      <c r="G165" s="47"/>
      <c r="H165" s="47">
        <v>2</v>
      </c>
      <c r="I165" s="47" t="s">
        <v>474</v>
      </c>
      <c r="J165" s="47">
        <v>3.1560000000000001</v>
      </c>
      <c r="K165" s="47" t="s">
        <v>474</v>
      </c>
      <c r="L165" s="47" t="s">
        <v>665</v>
      </c>
      <c r="M165" s="47" t="s">
        <v>559</v>
      </c>
      <c r="N165" s="47" t="s">
        <v>235</v>
      </c>
      <c r="O165" s="22"/>
      <c r="P165" s="1">
        <v>43599</v>
      </c>
      <c r="Q165" s="10" t="s">
        <v>548</v>
      </c>
      <c r="R165" s="23"/>
      <c r="S165" s="22"/>
      <c r="T165" s="22"/>
      <c r="U165" s="97"/>
      <c r="V165" s="22"/>
    </row>
    <row r="166" spans="1:22" s="3" customFormat="1" ht="105" x14ac:dyDescent="0.25">
      <c r="A166" s="47">
        <v>69</v>
      </c>
      <c r="B166" s="47" t="s">
        <v>468</v>
      </c>
      <c r="C166" s="47" t="s">
        <v>810</v>
      </c>
      <c r="D166" s="47" t="s">
        <v>519</v>
      </c>
      <c r="E166" s="47">
        <v>126</v>
      </c>
      <c r="F166" s="47">
        <v>6046.6</v>
      </c>
      <c r="G166" s="47">
        <v>0</v>
      </c>
      <c r="H166" s="47">
        <v>60</v>
      </c>
      <c r="I166" s="47" t="s">
        <v>474</v>
      </c>
      <c r="J166" s="47">
        <v>96.04</v>
      </c>
      <c r="K166" s="47" t="s">
        <v>474</v>
      </c>
      <c r="L166" s="47" t="s">
        <v>518</v>
      </c>
      <c r="M166" s="47" t="s">
        <v>540</v>
      </c>
      <c r="N166" s="47" t="s">
        <v>154</v>
      </c>
      <c r="O166" s="23"/>
      <c r="P166" s="1">
        <v>43459</v>
      </c>
      <c r="Q166" s="10">
        <v>44313</v>
      </c>
      <c r="R166" s="23"/>
      <c r="S166" s="23"/>
      <c r="T166" s="23"/>
      <c r="U166" s="98"/>
      <c r="V166" s="23"/>
    </row>
    <row r="167" spans="1:22" s="3" customFormat="1" ht="156" customHeight="1" x14ac:dyDescent="0.25">
      <c r="A167" s="47">
        <v>70</v>
      </c>
      <c r="B167" s="47" t="s">
        <v>469</v>
      </c>
      <c r="C167" s="47" t="s">
        <v>782</v>
      </c>
      <c r="D167" s="47" t="s">
        <v>520</v>
      </c>
      <c r="E167" s="47">
        <v>63</v>
      </c>
      <c r="F167" s="47">
        <f>1806.72+1072.6</f>
        <v>2879.3199999999997</v>
      </c>
      <c r="G167" s="47">
        <v>1072.5999999999999</v>
      </c>
      <c r="H167" s="47">
        <v>40</v>
      </c>
      <c r="I167" s="47">
        <v>32</v>
      </c>
      <c r="J167" s="47">
        <v>144.00700000000001</v>
      </c>
      <c r="K167" s="47">
        <v>106.2</v>
      </c>
      <c r="L167" s="47" t="s">
        <v>783</v>
      </c>
      <c r="M167" s="47" t="s">
        <v>559</v>
      </c>
      <c r="N167" s="23"/>
      <c r="O167" s="23"/>
      <c r="P167" s="1">
        <v>43452</v>
      </c>
      <c r="Q167" s="1">
        <v>44011</v>
      </c>
      <c r="R167" s="23"/>
      <c r="S167" s="23"/>
      <c r="T167" s="23"/>
      <c r="U167" s="98"/>
      <c r="V167" s="23"/>
    </row>
    <row r="168" spans="1:22" s="3" customFormat="1" ht="111" customHeight="1" x14ac:dyDescent="0.25">
      <c r="A168" s="47">
        <v>71</v>
      </c>
      <c r="B168" s="47" t="s">
        <v>471</v>
      </c>
      <c r="C168" s="47" t="s">
        <v>854</v>
      </c>
      <c r="D168" s="47" t="s">
        <v>513</v>
      </c>
      <c r="E168" s="47" t="s">
        <v>522</v>
      </c>
      <c r="F168" s="47">
        <v>7390.18</v>
      </c>
      <c r="G168" s="47">
        <v>553.57000000000005</v>
      </c>
      <c r="H168" s="47">
        <v>21</v>
      </c>
      <c r="I168" s="47" t="s">
        <v>474</v>
      </c>
      <c r="J168" s="47">
        <v>399.745</v>
      </c>
      <c r="K168" s="47" t="s">
        <v>474</v>
      </c>
      <c r="L168" s="47" t="s">
        <v>521</v>
      </c>
      <c r="M168" s="23"/>
      <c r="N168" s="23"/>
      <c r="O168" s="23"/>
      <c r="P168" s="1">
        <v>43501</v>
      </c>
      <c r="Q168" s="1">
        <v>44377</v>
      </c>
      <c r="R168" s="23"/>
      <c r="S168" s="23"/>
      <c r="T168" s="23"/>
      <c r="U168" s="98"/>
      <c r="V168" s="23"/>
    </row>
    <row r="169" spans="1:22" s="9" customFormat="1" ht="124.5" customHeight="1" x14ac:dyDescent="0.25">
      <c r="A169" s="47">
        <v>72</v>
      </c>
      <c r="B169" s="47" t="s">
        <v>472</v>
      </c>
      <c r="C169" s="47" t="s">
        <v>796</v>
      </c>
      <c r="D169" s="47" t="s">
        <v>512</v>
      </c>
      <c r="E169" s="47" t="s">
        <v>524</v>
      </c>
      <c r="F169" s="47">
        <f>3613.99+247.89</f>
        <v>3861.8799999999997</v>
      </c>
      <c r="G169" s="47">
        <v>247.89</v>
      </c>
      <c r="H169" s="47">
        <v>18</v>
      </c>
      <c r="I169" s="47" t="s">
        <v>474</v>
      </c>
      <c r="J169" s="47">
        <v>60.16</v>
      </c>
      <c r="K169" s="47" t="s">
        <v>474</v>
      </c>
      <c r="L169" s="47" t="s">
        <v>523</v>
      </c>
      <c r="M169" s="47" t="s">
        <v>539</v>
      </c>
      <c r="N169" s="47"/>
      <c r="O169" s="47"/>
      <c r="P169" s="1">
        <v>43503</v>
      </c>
      <c r="Q169" s="1">
        <v>44012</v>
      </c>
      <c r="R169" s="47"/>
      <c r="S169" s="47"/>
      <c r="T169" s="47"/>
      <c r="U169" s="8"/>
      <c r="V169" s="47"/>
    </row>
    <row r="170" spans="1:22" s="4" customFormat="1" ht="106.5" customHeight="1" x14ac:dyDescent="0.25">
      <c r="A170" s="43">
        <v>73</v>
      </c>
      <c r="B170" s="47" t="s">
        <v>118</v>
      </c>
      <c r="C170" s="48" t="s">
        <v>801</v>
      </c>
      <c r="D170" s="47" t="s">
        <v>616</v>
      </c>
      <c r="E170" s="47">
        <v>40</v>
      </c>
      <c r="F170" s="47">
        <v>1535.8</v>
      </c>
      <c r="G170" s="47">
        <v>0</v>
      </c>
      <c r="H170" s="47">
        <v>15</v>
      </c>
      <c r="I170" s="47">
        <v>12</v>
      </c>
      <c r="J170" s="47">
        <v>27.6</v>
      </c>
      <c r="K170" s="47">
        <v>22.8</v>
      </c>
      <c r="L170" s="47" t="s">
        <v>514</v>
      </c>
      <c r="M170" s="47" t="s">
        <v>547</v>
      </c>
      <c r="N170" s="47"/>
      <c r="O170" s="47"/>
      <c r="P170" s="1">
        <v>43507</v>
      </c>
      <c r="Q170" s="10" t="s">
        <v>230</v>
      </c>
      <c r="R170" s="47"/>
      <c r="S170" s="33"/>
      <c r="T170" s="47"/>
      <c r="U170" s="8"/>
      <c r="V170" s="47"/>
    </row>
    <row r="171" spans="1:22" ht="120" x14ac:dyDescent="0.25">
      <c r="A171" s="34">
        <v>74</v>
      </c>
      <c r="B171" s="47" t="s">
        <v>640</v>
      </c>
      <c r="C171" s="34" t="s">
        <v>867</v>
      </c>
      <c r="D171" s="47" t="s">
        <v>642</v>
      </c>
      <c r="E171" s="34">
        <v>80</v>
      </c>
      <c r="F171" s="34"/>
      <c r="G171" s="34"/>
      <c r="H171" s="34">
        <v>22</v>
      </c>
      <c r="I171" s="34">
        <v>19</v>
      </c>
      <c r="J171" s="34">
        <v>41.843299999999999</v>
      </c>
      <c r="K171" s="34" t="s">
        <v>474</v>
      </c>
      <c r="L171" s="47" t="s">
        <v>641</v>
      </c>
      <c r="M171" s="47"/>
      <c r="N171" s="34"/>
      <c r="O171" s="34"/>
      <c r="P171" s="15">
        <v>43635</v>
      </c>
      <c r="Q171" s="15">
        <v>44407</v>
      </c>
      <c r="R171" s="47"/>
      <c r="S171" s="34"/>
      <c r="T171" s="34"/>
      <c r="U171" s="5"/>
      <c r="V171" s="34"/>
    </row>
    <row r="172" spans="1:22" ht="120" x14ac:dyDescent="0.25">
      <c r="A172" s="34">
        <v>75</v>
      </c>
      <c r="B172" s="47" t="s">
        <v>768</v>
      </c>
      <c r="C172" s="34" t="s">
        <v>814</v>
      </c>
      <c r="D172" s="47" t="s">
        <v>769</v>
      </c>
      <c r="E172" s="34">
        <v>264</v>
      </c>
      <c r="F172" s="34">
        <v>7359.04</v>
      </c>
      <c r="G172" s="34">
        <v>173.88</v>
      </c>
      <c r="H172" s="34">
        <v>53</v>
      </c>
      <c r="I172" s="34">
        <v>53</v>
      </c>
      <c r="J172" s="34">
        <v>83.838999999999999</v>
      </c>
      <c r="K172" s="34">
        <v>83.838999999999999</v>
      </c>
      <c r="L172" s="47" t="s">
        <v>815</v>
      </c>
      <c r="M172" s="47"/>
      <c r="N172" s="34"/>
      <c r="O172" s="34"/>
      <c r="P172" s="15">
        <v>43643</v>
      </c>
      <c r="Q172" s="15">
        <v>44377</v>
      </c>
      <c r="R172" s="47"/>
      <c r="S172" s="34"/>
      <c r="T172" s="34"/>
      <c r="U172" s="5"/>
      <c r="V172" s="34"/>
    </row>
    <row r="173" spans="1:22" ht="124.5" customHeight="1" x14ac:dyDescent="0.25">
      <c r="A173" s="34">
        <v>76</v>
      </c>
      <c r="B173" s="47" t="s">
        <v>816</v>
      </c>
      <c r="C173" s="34" t="s">
        <v>817</v>
      </c>
      <c r="D173" s="47" t="s">
        <v>818</v>
      </c>
      <c r="E173" s="34"/>
      <c r="F173" s="34"/>
      <c r="G173" s="34"/>
      <c r="H173" s="34">
        <v>1</v>
      </c>
      <c r="I173" s="34">
        <v>1</v>
      </c>
      <c r="J173" s="34">
        <v>5</v>
      </c>
      <c r="K173" s="34">
        <v>5</v>
      </c>
      <c r="L173" s="47" t="s">
        <v>819</v>
      </c>
      <c r="M173" s="47"/>
      <c r="N173" s="34"/>
      <c r="O173" s="34"/>
      <c r="P173" s="15">
        <v>43655</v>
      </c>
      <c r="Q173" s="15" t="s">
        <v>200</v>
      </c>
      <c r="R173" s="47"/>
      <c r="S173" s="34"/>
      <c r="T173" s="34"/>
      <c r="U173" s="5"/>
      <c r="V173" s="34"/>
    </row>
    <row r="174" spans="1:22" ht="101.25" customHeight="1" x14ac:dyDescent="0.25">
      <c r="A174" s="58">
        <v>77</v>
      </c>
      <c r="B174" s="51" t="s">
        <v>825</v>
      </c>
      <c r="C174" s="58" t="s">
        <v>826</v>
      </c>
      <c r="D174" s="47" t="s">
        <v>827</v>
      </c>
      <c r="E174" s="34"/>
      <c r="F174" s="34"/>
      <c r="G174" s="34"/>
      <c r="H174" s="34">
        <v>36</v>
      </c>
      <c r="I174" s="34">
        <v>34</v>
      </c>
      <c r="J174" s="34">
        <v>81.599999999999994</v>
      </c>
      <c r="K174" s="34">
        <v>70.5</v>
      </c>
      <c r="L174" s="47" t="s">
        <v>828</v>
      </c>
      <c r="M174" s="47"/>
      <c r="N174" s="34"/>
      <c r="O174" s="34"/>
      <c r="P174" s="15">
        <v>43647</v>
      </c>
      <c r="Q174" s="15" t="s">
        <v>230</v>
      </c>
      <c r="R174" s="47"/>
      <c r="S174" s="34"/>
      <c r="T174" s="34"/>
      <c r="U174" s="5"/>
      <c r="V174" s="34"/>
    </row>
    <row r="175" spans="1:22" ht="128.25" customHeight="1" x14ac:dyDescent="0.25">
      <c r="A175" s="59"/>
      <c r="B175" s="53"/>
      <c r="C175" s="59"/>
      <c r="D175" s="47" t="s">
        <v>829</v>
      </c>
      <c r="E175" s="34"/>
      <c r="F175" s="34"/>
      <c r="G175" s="34"/>
      <c r="H175" s="34">
        <v>10</v>
      </c>
      <c r="I175" s="34">
        <v>10</v>
      </c>
      <c r="J175" s="34">
        <v>18.7</v>
      </c>
      <c r="K175" s="34">
        <v>18.7</v>
      </c>
      <c r="L175" s="47" t="s">
        <v>828</v>
      </c>
      <c r="M175" s="47"/>
      <c r="N175" s="34"/>
      <c r="O175" s="34"/>
      <c r="P175" s="15">
        <v>43713</v>
      </c>
      <c r="Q175" s="15" t="s">
        <v>230</v>
      </c>
      <c r="R175" s="47"/>
      <c r="S175" s="34"/>
      <c r="T175" s="34"/>
      <c r="U175" s="5"/>
      <c r="V175" s="34"/>
    </row>
    <row r="176" spans="1:22" ht="117.75" customHeight="1" x14ac:dyDescent="0.25">
      <c r="A176" s="59"/>
      <c r="B176" s="53"/>
      <c r="C176" s="59"/>
      <c r="D176" s="47" t="s">
        <v>830</v>
      </c>
      <c r="E176" s="34"/>
      <c r="F176" s="34"/>
      <c r="G176" s="34"/>
      <c r="H176" s="34">
        <v>1</v>
      </c>
      <c r="I176" s="34">
        <v>1</v>
      </c>
      <c r="J176" s="34">
        <v>8.02</v>
      </c>
      <c r="K176" s="34">
        <v>8.02</v>
      </c>
      <c r="L176" s="47" t="s">
        <v>828</v>
      </c>
      <c r="M176" s="47"/>
      <c r="N176" s="34"/>
      <c r="O176" s="34"/>
      <c r="P176" s="15">
        <v>43726</v>
      </c>
      <c r="Q176" s="15" t="s">
        <v>831</v>
      </c>
      <c r="R176" s="47"/>
      <c r="S176" s="34"/>
      <c r="T176" s="34"/>
      <c r="U176" s="5"/>
      <c r="V176" s="34"/>
    </row>
    <row r="177" spans="1:22" ht="111" customHeight="1" x14ac:dyDescent="0.25">
      <c r="A177" s="60"/>
      <c r="B177" s="55"/>
      <c r="C177" s="60"/>
      <c r="D177" s="47" t="s">
        <v>832</v>
      </c>
      <c r="E177" s="34"/>
      <c r="F177" s="34"/>
      <c r="G177" s="34"/>
      <c r="H177" s="34">
        <v>2</v>
      </c>
      <c r="I177" s="34">
        <v>1</v>
      </c>
      <c r="J177" s="34">
        <v>13.14</v>
      </c>
      <c r="K177" s="34">
        <v>5.04</v>
      </c>
      <c r="L177" s="47" t="s">
        <v>828</v>
      </c>
      <c r="M177" s="47"/>
      <c r="N177" s="34"/>
      <c r="O177" s="34"/>
      <c r="P177" s="15">
        <v>43726</v>
      </c>
      <c r="Q177" s="15" t="s">
        <v>833</v>
      </c>
      <c r="R177" s="47"/>
      <c r="S177" s="34"/>
      <c r="T177" s="34"/>
      <c r="U177" s="5"/>
      <c r="V177" s="34"/>
    </row>
    <row r="178" spans="1:22" x14ac:dyDescent="0.25">
      <c r="A178" s="34"/>
      <c r="B178" s="47"/>
      <c r="C178" s="34"/>
      <c r="D178" s="47"/>
      <c r="E178" s="34"/>
      <c r="F178" s="34"/>
      <c r="G178" s="34"/>
      <c r="H178" s="34"/>
      <c r="I178" s="34"/>
      <c r="J178" s="34"/>
      <c r="K178" s="34"/>
      <c r="L178" s="47"/>
      <c r="M178" s="47"/>
      <c r="N178" s="34"/>
      <c r="O178" s="34"/>
      <c r="P178" s="15"/>
      <c r="Q178" s="15"/>
      <c r="R178" s="47"/>
      <c r="S178" s="34"/>
      <c r="T178" s="34"/>
      <c r="U178" s="5"/>
      <c r="V178" s="34"/>
    </row>
    <row r="179" spans="1:22" x14ac:dyDescent="0.25">
      <c r="A179" s="34"/>
      <c r="B179" s="34"/>
      <c r="C179" s="34"/>
      <c r="D179" s="22"/>
      <c r="E179" s="22"/>
      <c r="F179" s="22"/>
      <c r="G179" s="22"/>
      <c r="H179" s="22"/>
      <c r="I179" s="22"/>
      <c r="J179" s="22"/>
      <c r="K179" s="22"/>
      <c r="L179" s="23"/>
      <c r="M179" s="23"/>
      <c r="N179" s="22"/>
      <c r="O179" s="22"/>
      <c r="P179" s="22"/>
      <c r="Q179" s="22"/>
      <c r="R179" s="23"/>
      <c r="S179" s="22"/>
      <c r="T179" s="22"/>
      <c r="U179" s="97"/>
      <c r="V179" s="22"/>
    </row>
    <row r="180" spans="1:22" ht="375" customHeight="1" x14ac:dyDescent="0.25">
      <c r="A180" s="51"/>
      <c r="B180" s="51" t="s">
        <v>106</v>
      </c>
      <c r="C180" s="51" t="s">
        <v>873</v>
      </c>
      <c r="D180" s="47" t="s">
        <v>9</v>
      </c>
      <c r="E180" s="47">
        <v>104</v>
      </c>
      <c r="F180" s="47">
        <v>5814.4</v>
      </c>
      <c r="G180" s="47">
        <v>432.3</v>
      </c>
      <c r="H180" s="47">
        <v>15</v>
      </c>
      <c r="I180" s="47" t="s">
        <v>474</v>
      </c>
      <c r="J180" s="47">
        <v>199.5</v>
      </c>
      <c r="K180" s="47" t="s">
        <v>474</v>
      </c>
      <c r="L180" s="42" t="s">
        <v>107</v>
      </c>
      <c r="M180" s="47" t="s">
        <v>108</v>
      </c>
      <c r="N180" s="47" t="s">
        <v>735</v>
      </c>
      <c r="O180" s="22"/>
      <c r="P180" s="1">
        <v>41612</v>
      </c>
      <c r="Q180" s="1">
        <v>43437</v>
      </c>
      <c r="R180" s="23"/>
      <c r="S180" s="47" t="s">
        <v>15</v>
      </c>
      <c r="T180" s="22"/>
      <c r="U180" s="8" t="s">
        <v>223</v>
      </c>
      <c r="V180" s="22"/>
    </row>
    <row r="181" spans="1:22" ht="105" x14ac:dyDescent="0.25">
      <c r="A181" s="53"/>
      <c r="B181" s="53"/>
      <c r="C181" s="53"/>
      <c r="D181" s="47" t="s">
        <v>358</v>
      </c>
      <c r="E181" s="47">
        <v>83</v>
      </c>
      <c r="F181" s="47">
        <v>5193.1000000000004</v>
      </c>
      <c r="G181" s="47">
        <v>336.2</v>
      </c>
      <c r="H181" s="47">
        <v>3</v>
      </c>
      <c r="I181" s="47" t="s">
        <v>474</v>
      </c>
      <c r="J181" s="47">
        <v>195.9</v>
      </c>
      <c r="K181" s="47" t="s">
        <v>474</v>
      </c>
      <c r="L181" s="42" t="s">
        <v>874</v>
      </c>
      <c r="M181" s="47" t="s">
        <v>359</v>
      </c>
      <c r="N181" s="47" t="s">
        <v>360</v>
      </c>
      <c r="O181" s="22"/>
      <c r="P181" s="1">
        <v>41639</v>
      </c>
      <c r="Q181" s="1">
        <v>43437</v>
      </c>
      <c r="R181" s="23"/>
      <c r="S181" s="22"/>
      <c r="T181" s="22"/>
      <c r="U181" s="8" t="s">
        <v>361</v>
      </c>
      <c r="V181" s="22"/>
    </row>
    <row r="182" spans="1:22" ht="105" x14ac:dyDescent="0.25">
      <c r="A182" s="53"/>
      <c r="B182" s="53"/>
      <c r="C182" s="53"/>
      <c r="D182" s="47" t="s">
        <v>362</v>
      </c>
      <c r="E182" s="47">
        <v>192</v>
      </c>
      <c r="F182" s="47">
        <v>11668.3</v>
      </c>
      <c r="G182" s="47">
        <v>685.4</v>
      </c>
      <c r="H182" s="47">
        <v>9</v>
      </c>
      <c r="I182" s="47">
        <v>3</v>
      </c>
      <c r="J182" s="47">
        <v>380.7</v>
      </c>
      <c r="K182" s="47">
        <v>5</v>
      </c>
      <c r="L182" s="42" t="s">
        <v>363</v>
      </c>
      <c r="M182" s="47" t="s">
        <v>364</v>
      </c>
      <c r="N182" s="47" t="s">
        <v>365</v>
      </c>
      <c r="P182" s="1">
        <v>41614</v>
      </c>
      <c r="Q182" s="1">
        <v>42551</v>
      </c>
      <c r="R182" s="23"/>
      <c r="S182" s="22"/>
      <c r="T182" s="22"/>
      <c r="U182" s="97"/>
      <c r="V182" s="22"/>
    </row>
    <row r="183" spans="1:22" ht="135" x14ac:dyDescent="0.25">
      <c r="A183" s="53"/>
      <c r="B183" s="53"/>
      <c r="C183" s="53"/>
      <c r="D183" s="47" t="s">
        <v>366</v>
      </c>
      <c r="E183" s="47">
        <v>123</v>
      </c>
      <c r="F183" s="47">
        <v>6576.76</v>
      </c>
      <c r="G183" s="47">
        <v>2797.5</v>
      </c>
      <c r="H183" s="47">
        <v>19</v>
      </c>
      <c r="I183" s="47" t="s">
        <v>474</v>
      </c>
      <c r="J183" s="47">
        <v>228</v>
      </c>
      <c r="K183" s="47" t="s">
        <v>474</v>
      </c>
      <c r="L183" s="42" t="s">
        <v>875</v>
      </c>
      <c r="M183" s="47" t="s">
        <v>367</v>
      </c>
      <c r="N183" s="47" t="s">
        <v>368</v>
      </c>
      <c r="O183" s="22"/>
      <c r="P183" s="1">
        <v>41612</v>
      </c>
      <c r="Q183" s="1">
        <v>43437</v>
      </c>
      <c r="R183" s="23"/>
      <c r="S183" s="22"/>
      <c r="T183" s="22"/>
      <c r="U183" s="8" t="s">
        <v>369</v>
      </c>
      <c r="V183" s="22"/>
    </row>
    <row r="184" spans="1:22" ht="135" x14ac:dyDescent="0.25">
      <c r="A184" s="53"/>
      <c r="B184" s="53"/>
      <c r="C184" s="53"/>
      <c r="D184" s="47" t="s">
        <v>111</v>
      </c>
      <c r="E184" s="47">
        <v>271</v>
      </c>
      <c r="F184" s="47">
        <v>14104.71</v>
      </c>
      <c r="G184" s="47">
        <v>0</v>
      </c>
      <c r="H184" s="47">
        <v>32</v>
      </c>
      <c r="I184" s="47"/>
      <c r="J184" s="47">
        <v>442.1</v>
      </c>
      <c r="K184" s="47">
        <v>296.7</v>
      </c>
      <c r="L184" s="42" t="s">
        <v>82</v>
      </c>
      <c r="M184" s="47" t="s">
        <v>109</v>
      </c>
      <c r="N184" s="1" t="s">
        <v>110</v>
      </c>
      <c r="O184" s="22"/>
      <c r="P184" s="1">
        <v>41740</v>
      </c>
      <c r="Q184" s="1">
        <v>43437</v>
      </c>
      <c r="R184" s="23"/>
      <c r="S184" s="22"/>
      <c r="T184" s="22"/>
      <c r="U184" s="8" t="s">
        <v>370</v>
      </c>
      <c r="V184" s="22"/>
    </row>
    <row r="185" spans="1:22" ht="135" x14ac:dyDescent="0.25">
      <c r="A185" s="53"/>
      <c r="B185" s="53"/>
      <c r="C185" s="53"/>
      <c r="D185" s="47" t="s">
        <v>112</v>
      </c>
      <c r="E185" s="47">
        <v>135</v>
      </c>
      <c r="F185" s="47">
        <v>7046.95</v>
      </c>
      <c r="G185" s="47">
        <v>0</v>
      </c>
      <c r="H185" s="47">
        <v>9</v>
      </c>
      <c r="I185" s="47">
        <v>60</v>
      </c>
      <c r="J185" s="47">
        <v>226.8</v>
      </c>
      <c r="K185" s="47">
        <v>89.2</v>
      </c>
      <c r="L185" s="42" t="s">
        <v>84</v>
      </c>
      <c r="M185" s="47" t="s">
        <v>113</v>
      </c>
      <c r="N185" s="1" t="s">
        <v>114</v>
      </c>
      <c r="P185" s="1">
        <v>41795</v>
      </c>
      <c r="Q185" s="1">
        <v>43437</v>
      </c>
      <c r="R185" s="23"/>
      <c r="S185" s="22"/>
      <c r="T185" s="22"/>
      <c r="U185" s="8" t="s">
        <v>371</v>
      </c>
      <c r="V185" s="22"/>
    </row>
    <row r="186" spans="1:22" ht="135" x14ac:dyDescent="0.25">
      <c r="A186" s="55"/>
      <c r="B186" s="55"/>
      <c r="C186" s="55"/>
      <c r="D186" s="47" t="s">
        <v>115</v>
      </c>
      <c r="E186" s="47">
        <v>203</v>
      </c>
      <c r="F186" s="47">
        <v>10593.23</v>
      </c>
      <c r="G186" s="47">
        <v>0</v>
      </c>
      <c r="H186" s="47">
        <v>23</v>
      </c>
      <c r="I186" s="47">
        <v>47</v>
      </c>
      <c r="J186" s="47">
        <v>282.5</v>
      </c>
      <c r="K186" s="47">
        <v>69.099999999999994</v>
      </c>
      <c r="L186" s="42" t="s">
        <v>83</v>
      </c>
      <c r="M186" s="47" t="s">
        <v>116</v>
      </c>
      <c r="N186" s="1" t="s">
        <v>117</v>
      </c>
      <c r="O186" s="22"/>
      <c r="P186" s="1">
        <v>41789</v>
      </c>
      <c r="Q186" s="1">
        <v>43437</v>
      </c>
      <c r="R186" s="23"/>
      <c r="S186" s="22"/>
      <c r="T186" s="22"/>
      <c r="U186" s="8" t="s">
        <v>372</v>
      </c>
      <c r="V186" s="22"/>
    </row>
    <row r="187" spans="1:22" x14ac:dyDescent="0.25">
      <c r="A187" s="34"/>
      <c r="B187" s="34"/>
      <c r="C187" s="34"/>
      <c r="D187" s="22"/>
      <c r="E187" s="22"/>
      <c r="F187" s="22"/>
      <c r="G187" s="22"/>
      <c r="H187" s="22"/>
      <c r="I187" s="22"/>
      <c r="J187" s="22"/>
      <c r="K187" s="22"/>
      <c r="L187" s="23"/>
      <c r="M187" s="23"/>
      <c r="N187" s="22"/>
      <c r="O187" s="22"/>
      <c r="P187" s="22"/>
      <c r="Q187" s="22"/>
      <c r="R187" s="23"/>
      <c r="S187" s="22"/>
      <c r="T187" s="22"/>
      <c r="U187" s="97"/>
      <c r="V187" s="22"/>
    </row>
    <row r="188" spans="1:22" x14ac:dyDescent="0.25">
      <c r="A188" s="34"/>
      <c r="B188" s="34"/>
      <c r="C188" s="34"/>
      <c r="D188" s="22"/>
      <c r="E188" s="22"/>
      <c r="F188" s="22"/>
      <c r="G188" s="22"/>
      <c r="H188" s="22"/>
      <c r="I188" s="22"/>
      <c r="J188" s="22"/>
      <c r="K188" s="22"/>
      <c r="L188" s="23"/>
      <c r="M188" s="23"/>
      <c r="N188" s="22"/>
      <c r="O188" s="22"/>
      <c r="P188" s="22"/>
      <c r="Q188" s="22"/>
      <c r="R188" s="23"/>
      <c r="S188" s="22"/>
      <c r="T188" s="22"/>
      <c r="U188" s="97"/>
    </row>
    <row r="189" spans="1:22" x14ac:dyDescent="0.25">
      <c r="A189" s="34"/>
      <c r="B189" s="34"/>
      <c r="C189" s="34"/>
      <c r="D189" s="22"/>
      <c r="E189" s="22"/>
      <c r="F189" s="22"/>
      <c r="G189" s="22"/>
      <c r="H189" s="22"/>
      <c r="I189" s="22"/>
      <c r="J189" s="22"/>
      <c r="K189" s="22"/>
      <c r="L189" s="23"/>
      <c r="M189" s="23"/>
      <c r="N189" s="22"/>
      <c r="O189" s="22"/>
      <c r="P189" s="22"/>
      <c r="Q189" s="22"/>
      <c r="R189" s="23"/>
      <c r="S189" s="22"/>
      <c r="T189" s="22"/>
      <c r="U189" s="97"/>
    </row>
    <row r="190" spans="1:22" x14ac:dyDescent="0.25">
      <c r="A190" s="34"/>
      <c r="B190" s="34"/>
      <c r="C190" s="34"/>
      <c r="D190" s="22"/>
      <c r="E190" s="22"/>
      <c r="F190" s="22"/>
      <c r="G190" s="22"/>
      <c r="H190" s="22"/>
      <c r="I190" s="22"/>
      <c r="J190" s="22"/>
      <c r="K190" s="22"/>
      <c r="L190" s="23"/>
      <c r="M190" s="23"/>
      <c r="N190" s="22"/>
      <c r="O190" s="22"/>
      <c r="P190" s="22"/>
      <c r="Q190" s="22"/>
      <c r="R190" s="23"/>
      <c r="S190" s="22"/>
      <c r="T190" s="22"/>
      <c r="U190" s="97"/>
    </row>
    <row r="191" spans="1:22" x14ac:dyDescent="0.25">
      <c r="A191" s="34"/>
      <c r="B191" s="34"/>
      <c r="C191" s="34"/>
      <c r="D191" s="22"/>
      <c r="E191" s="22"/>
      <c r="F191" s="22"/>
      <c r="G191" s="22"/>
      <c r="H191" s="22"/>
      <c r="I191" s="22"/>
      <c r="J191" s="22"/>
      <c r="K191" s="22"/>
      <c r="L191" s="23"/>
      <c r="M191" s="23"/>
      <c r="N191" s="22"/>
      <c r="O191" s="22"/>
      <c r="P191" s="22"/>
      <c r="Q191" s="22"/>
      <c r="R191" s="23"/>
      <c r="S191" s="22"/>
      <c r="T191" s="22"/>
      <c r="U191" s="97"/>
    </row>
    <row r="192" spans="1:22" x14ac:dyDescent="0.25">
      <c r="A192" s="34"/>
      <c r="B192" s="34"/>
      <c r="C192" s="34"/>
      <c r="D192" s="22"/>
      <c r="E192" s="22"/>
      <c r="F192" s="22"/>
      <c r="G192" s="22"/>
      <c r="H192" s="22"/>
      <c r="I192" s="22"/>
      <c r="J192" s="22"/>
      <c r="K192" s="22"/>
      <c r="L192" s="23"/>
      <c r="M192" s="23"/>
      <c r="N192" s="22"/>
      <c r="O192" s="22"/>
      <c r="P192" s="22"/>
      <c r="Q192" s="22"/>
      <c r="R192" s="23"/>
      <c r="S192" s="22"/>
      <c r="T192" s="22"/>
      <c r="U192" s="97"/>
    </row>
    <row r="193" spans="1:21" x14ac:dyDescent="0.25">
      <c r="A193" s="34"/>
      <c r="B193" s="34"/>
      <c r="C193" s="34"/>
      <c r="D193" s="22"/>
      <c r="E193" s="22"/>
      <c r="F193" s="22"/>
      <c r="G193" s="22"/>
      <c r="H193" s="22"/>
      <c r="I193" s="22"/>
      <c r="J193" s="22"/>
      <c r="K193" s="22"/>
      <c r="L193" s="23"/>
      <c r="M193" s="23"/>
      <c r="N193" s="22"/>
      <c r="O193" s="22"/>
      <c r="P193" s="22"/>
      <c r="Q193" s="22"/>
      <c r="R193" s="23"/>
      <c r="S193" s="22"/>
      <c r="T193" s="22"/>
      <c r="U193" s="97"/>
    </row>
    <row r="194" spans="1:21" x14ac:dyDescent="0.25">
      <c r="A194" s="34"/>
      <c r="B194" s="34"/>
      <c r="C194" s="34"/>
      <c r="D194" s="22"/>
      <c r="E194" s="22"/>
      <c r="F194" s="22"/>
      <c r="G194" s="22"/>
      <c r="H194" s="22"/>
      <c r="I194" s="22"/>
      <c r="J194" s="22"/>
      <c r="K194" s="22"/>
      <c r="L194" s="23"/>
      <c r="M194" s="23"/>
      <c r="N194" s="22"/>
      <c r="O194" s="22"/>
      <c r="P194" s="22"/>
      <c r="Q194" s="22"/>
      <c r="R194" s="23"/>
      <c r="S194" s="22"/>
      <c r="T194" s="22"/>
      <c r="U194" s="97"/>
    </row>
    <row r="195" spans="1:21" x14ac:dyDescent="0.25">
      <c r="A195" s="34"/>
      <c r="B195" s="34"/>
      <c r="C195" s="34"/>
      <c r="D195" s="22"/>
      <c r="E195" s="22"/>
      <c r="F195" s="22"/>
      <c r="G195" s="22"/>
      <c r="H195" s="22"/>
      <c r="I195" s="22"/>
      <c r="J195" s="22"/>
      <c r="K195" s="22"/>
      <c r="L195" s="23"/>
      <c r="M195" s="23"/>
      <c r="N195" s="22"/>
      <c r="O195" s="22"/>
      <c r="P195" s="22"/>
      <c r="Q195" s="22"/>
      <c r="R195" s="23"/>
      <c r="S195" s="22"/>
      <c r="T195" s="22"/>
      <c r="U195" s="97"/>
    </row>
    <row r="196" spans="1:21" x14ac:dyDescent="0.25">
      <c r="A196" s="34"/>
      <c r="B196" s="34"/>
      <c r="C196" s="34"/>
      <c r="D196" s="22"/>
      <c r="E196" s="22"/>
      <c r="F196" s="22"/>
      <c r="G196" s="22"/>
      <c r="H196" s="22"/>
      <c r="I196" s="22"/>
      <c r="J196" s="22"/>
      <c r="K196" s="22"/>
      <c r="L196" s="23"/>
      <c r="M196" s="23"/>
      <c r="N196" s="22"/>
      <c r="O196" s="22"/>
      <c r="P196" s="22"/>
      <c r="Q196" s="22"/>
      <c r="R196" s="23"/>
      <c r="S196" s="22"/>
      <c r="T196" s="22"/>
      <c r="U196" s="97"/>
    </row>
    <row r="197" spans="1:21" x14ac:dyDescent="0.25">
      <c r="A197" s="34"/>
      <c r="B197" s="34"/>
      <c r="C197" s="34"/>
      <c r="D197" s="22"/>
      <c r="E197" s="22"/>
      <c r="F197" s="22"/>
      <c r="G197" s="22"/>
      <c r="H197" s="22"/>
      <c r="I197" s="22"/>
      <c r="J197" s="22"/>
      <c r="K197" s="22"/>
      <c r="L197" s="23"/>
      <c r="M197" s="23"/>
      <c r="N197" s="22"/>
      <c r="O197" s="22"/>
      <c r="P197" s="22"/>
      <c r="Q197" s="22"/>
      <c r="R197" s="23"/>
      <c r="S197" s="22"/>
      <c r="T197" s="22"/>
      <c r="U197" s="97"/>
    </row>
    <row r="198" spans="1:21" x14ac:dyDescent="0.25">
      <c r="A198" s="34"/>
      <c r="B198" s="34"/>
      <c r="C198" s="34"/>
      <c r="D198" s="22"/>
      <c r="E198" s="22"/>
      <c r="F198" s="22"/>
      <c r="G198" s="22"/>
      <c r="H198" s="22"/>
      <c r="I198" s="22"/>
      <c r="J198" s="22"/>
      <c r="K198" s="22"/>
      <c r="L198" s="23"/>
      <c r="M198" s="23"/>
      <c r="N198" s="22"/>
      <c r="O198" s="22"/>
      <c r="P198" s="22"/>
      <c r="Q198" s="22"/>
      <c r="R198" s="23"/>
      <c r="S198" s="22"/>
      <c r="T198" s="22"/>
      <c r="U198" s="97"/>
    </row>
    <row r="199" spans="1:21" x14ac:dyDescent="0.25">
      <c r="A199" s="34"/>
      <c r="B199" s="34"/>
      <c r="C199" s="34"/>
      <c r="D199" s="22"/>
      <c r="E199" s="22"/>
      <c r="F199" s="22"/>
      <c r="G199" s="22"/>
      <c r="H199" s="22"/>
      <c r="I199" s="22"/>
      <c r="J199" s="22"/>
      <c r="K199" s="22"/>
      <c r="L199" s="23"/>
      <c r="M199" s="23"/>
      <c r="N199" s="22"/>
      <c r="O199" s="22"/>
      <c r="P199" s="22"/>
      <c r="Q199" s="22"/>
      <c r="R199" s="23"/>
      <c r="S199" s="22"/>
      <c r="T199" s="22"/>
      <c r="U199" s="97"/>
    </row>
    <row r="200" spans="1:21" x14ac:dyDescent="0.25">
      <c r="A200" s="34"/>
      <c r="B200" s="34"/>
      <c r="C200" s="34"/>
      <c r="D200" s="22"/>
      <c r="E200" s="22"/>
      <c r="F200" s="22"/>
      <c r="G200" s="22"/>
      <c r="H200" s="22"/>
      <c r="I200" s="22"/>
      <c r="J200" s="22"/>
      <c r="K200" s="22"/>
      <c r="L200" s="23"/>
      <c r="M200" s="23"/>
      <c r="N200" s="22"/>
      <c r="O200" s="22"/>
      <c r="P200" s="22"/>
      <c r="Q200" s="22"/>
      <c r="R200" s="23"/>
      <c r="S200" s="22"/>
      <c r="T200" s="22"/>
      <c r="U200" s="97"/>
    </row>
    <row r="201" spans="1:21" x14ac:dyDescent="0.25">
      <c r="A201" s="34"/>
      <c r="B201" s="34"/>
      <c r="C201" s="34"/>
      <c r="D201" s="22"/>
      <c r="E201" s="22"/>
      <c r="F201" s="22"/>
      <c r="G201" s="22"/>
      <c r="H201" s="22"/>
      <c r="I201" s="22"/>
      <c r="J201" s="22"/>
      <c r="K201" s="22"/>
      <c r="L201" s="23"/>
      <c r="M201" s="23"/>
      <c r="N201" s="22"/>
      <c r="O201" s="22"/>
      <c r="P201" s="22"/>
      <c r="Q201" s="22"/>
      <c r="R201" s="23"/>
      <c r="S201" s="22"/>
      <c r="T201" s="22"/>
      <c r="U201" s="97"/>
    </row>
  </sheetData>
  <autoFilter ref="A2:V177">
    <filterColumn colId="5" showButton="0"/>
    <filterColumn colId="7" showButton="0"/>
    <filterColumn colId="8" showButton="0"/>
    <filterColumn colId="9" showButton="0"/>
    <filterColumn colId="12" showButton="0"/>
  </autoFilter>
  <mergeCells count="129">
    <mergeCell ref="A163:A165"/>
    <mergeCell ref="B163:B165"/>
    <mergeCell ref="C163:C165"/>
    <mergeCell ref="L161:L162"/>
    <mergeCell ref="A180:A186"/>
    <mergeCell ref="B180:B186"/>
    <mergeCell ref="C180:C186"/>
    <mergeCell ref="A174:A177"/>
    <mergeCell ref="B174:B177"/>
    <mergeCell ref="C174:C177"/>
    <mergeCell ref="A158:A159"/>
    <mergeCell ref="B158:B159"/>
    <mergeCell ref="C158:C159"/>
    <mergeCell ref="A156:A157"/>
    <mergeCell ref="A148:A155"/>
    <mergeCell ref="B161:B162"/>
    <mergeCell ref="C161:C162"/>
    <mergeCell ref="B156:B157"/>
    <mergeCell ref="C156:C157"/>
    <mergeCell ref="B126:B131"/>
    <mergeCell ref="B148:B155"/>
    <mergeCell ref="C148:C155"/>
    <mergeCell ref="C74:C84"/>
    <mergeCell ref="B86:B87"/>
    <mergeCell ref="B74:B84"/>
    <mergeCell ref="B96:B97"/>
    <mergeCell ref="C96:C97"/>
    <mergeCell ref="C66:C67"/>
    <mergeCell ref="C101:C102"/>
    <mergeCell ref="B101:B102"/>
    <mergeCell ref="C98:C99"/>
    <mergeCell ref="B106:B107"/>
    <mergeCell ref="B98:B99"/>
    <mergeCell ref="C106:C107"/>
    <mergeCell ref="A1:V1"/>
    <mergeCell ref="F32:F33"/>
    <mergeCell ref="S2:S3"/>
    <mergeCell ref="M2:N2"/>
    <mergeCell ref="A2:A3"/>
    <mergeCell ref="B2:B3"/>
    <mergeCell ref="D2:D3"/>
    <mergeCell ref="C16:C18"/>
    <mergeCell ref="U2:U3"/>
    <mergeCell ref="C2:C3"/>
    <mergeCell ref="B13:B15"/>
    <mergeCell ref="C13:C15"/>
    <mergeCell ref="C56:C58"/>
    <mergeCell ref="C59:C64"/>
    <mergeCell ref="A59:A64"/>
    <mergeCell ref="B59:B64"/>
    <mergeCell ref="A56:A58"/>
    <mergeCell ref="B56:B58"/>
    <mergeCell ref="A51:A52"/>
    <mergeCell ref="B51:B52"/>
    <mergeCell ref="C51:C52"/>
    <mergeCell ref="B44:B48"/>
    <mergeCell ref="C44:C48"/>
    <mergeCell ref="B54:B55"/>
    <mergeCell ref="A44:A46"/>
    <mergeCell ref="H2:K2"/>
    <mergeCell ref="F2:G2"/>
    <mergeCell ref="G32:G33"/>
    <mergeCell ref="L2:L3"/>
    <mergeCell ref="R2:R3"/>
    <mergeCell ref="S59:S64"/>
    <mergeCell ref="T2:T3"/>
    <mergeCell ref="L59:L64"/>
    <mergeCell ref="L29:L30"/>
    <mergeCell ref="P2:P3"/>
    <mergeCell ref="L90:L91"/>
    <mergeCell ref="L86:L87"/>
    <mergeCell ref="B136:B142"/>
    <mergeCell ref="B119:B124"/>
    <mergeCell ref="B108:B114"/>
    <mergeCell ref="A144:A145"/>
    <mergeCell ref="B144:B145"/>
    <mergeCell ref="C144:C145"/>
    <mergeCell ref="C119:C124"/>
    <mergeCell ref="A98:A99"/>
    <mergeCell ref="A106:A107"/>
    <mergeCell ref="A101:A102"/>
    <mergeCell ref="A136:A142"/>
    <mergeCell ref="A104:A105"/>
    <mergeCell ref="B104:B105"/>
    <mergeCell ref="C104:C105"/>
    <mergeCell ref="A108:A114"/>
    <mergeCell ref="C108:C114"/>
    <mergeCell ref="C136:C142"/>
    <mergeCell ref="A117:A118"/>
    <mergeCell ref="B117:B118"/>
    <mergeCell ref="C117:C118"/>
    <mergeCell ref="A4:A12"/>
    <mergeCell ref="B4:B12"/>
    <mergeCell ref="C4:C12"/>
    <mergeCell ref="A126:A131"/>
    <mergeCell ref="C126:C131"/>
    <mergeCell ref="A90:A91"/>
    <mergeCell ref="B90:B91"/>
    <mergeCell ref="C90:C91"/>
    <mergeCell ref="C86:C87"/>
    <mergeCell ref="A74:A84"/>
    <mergeCell ref="A86:A87"/>
    <mergeCell ref="A66:A67"/>
    <mergeCell ref="B66:B67"/>
    <mergeCell ref="A54:A55"/>
    <mergeCell ref="C54:C55"/>
    <mergeCell ref="A19:A22"/>
    <mergeCell ref="A92:A95"/>
    <mergeCell ref="B92:B95"/>
    <mergeCell ref="C92:C95"/>
    <mergeCell ref="A96:A97"/>
    <mergeCell ref="A119:A124"/>
    <mergeCell ref="A16:A18"/>
    <mergeCell ref="B16:B18"/>
    <mergeCell ref="A27:A30"/>
    <mergeCell ref="B27:B30"/>
    <mergeCell ref="A13:A15"/>
    <mergeCell ref="B19:B22"/>
    <mergeCell ref="C19:C22"/>
    <mergeCell ref="A38:A43"/>
    <mergeCell ref="A24:A25"/>
    <mergeCell ref="B24:B25"/>
    <mergeCell ref="C24:C25"/>
    <mergeCell ref="B38:B43"/>
    <mergeCell ref="C38:C43"/>
    <mergeCell ref="C27:C30"/>
    <mergeCell ref="A32:A37"/>
    <mergeCell ref="B32:B37"/>
    <mergeCell ref="C32:C3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Курникова Мария</cp:lastModifiedBy>
  <cp:lastPrinted>2019-02-18T11:15:57Z</cp:lastPrinted>
  <dcterms:created xsi:type="dcterms:W3CDTF">2015-01-28T05:03:31Z</dcterms:created>
  <dcterms:modified xsi:type="dcterms:W3CDTF">2020-09-28T14:03:30Z</dcterms:modified>
</cp:coreProperties>
</file>